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M:\10_Pflege-Neu\LPF - Das neue Finanzierungsmodell\_AKTUELLE FILES\"/>
    </mc:Choice>
  </mc:AlternateContent>
  <bookViews>
    <workbookView xWindow="0" yWindow="0" windowWidth="19200" windowHeight="6180" tabRatio="866"/>
  </bookViews>
  <sheets>
    <sheet name="Förderdaten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1" i="19" l="1"/>
  <c r="V62" i="19" s="1"/>
  <c r="U63" i="19" s="1"/>
  <c r="U61" i="19"/>
  <c r="U62" i="19" s="1"/>
  <c r="C101" i="19" l="1"/>
  <c r="C100" i="19"/>
  <c r="C72" i="19"/>
  <c r="C102" i="19" l="1"/>
  <c r="C97" i="19" l="1"/>
  <c r="C96" i="19"/>
  <c r="E64" i="19"/>
  <c r="S81" i="19" l="1"/>
  <c r="S83" i="19" s="1"/>
  <c r="R81" i="19"/>
  <c r="R83" i="19" s="1"/>
  <c r="S88" i="19"/>
  <c r="T88" i="19"/>
  <c r="U88" i="19"/>
  <c r="V88" i="19"/>
  <c r="R88" i="19"/>
  <c r="U105" i="19"/>
  <c r="S105" i="19"/>
  <c r="U104" i="19"/>
  <c r="S104" i="19"/>
  <c r="U103" i="19"/>
  <c r="S103" i="19"/>
  <c r="S101" i="19"/>
  <c r="U101" i="19" s="1"/>
  <c r="U98" i="19"/>
  <c r="S98" i="19"/>
  <c r="U97" i="19"/>
  <c r="S97" i="19"/>
  <c r="U106" i="19" l="1"/>
  <c r="Y56" i="19"/>
  <c r="Y61" i="19" l="1"/>
  <c r="Y62" i="19"/>
  <c r="Y60" i="19"/>
  <c r="Y21" i="19"/>
  <c r="Y22" i="19"/>
  <c r="Y23" i="19"/>
  <c r="Y57" i="19"/>
  <c r="Y58" i="19"/>
  <c r="Y59" i="19"/>
  <c r="Y20" i="19" l="1"/>
  <c r="B114" i="19" l="1"/>
  <c r="B90" i="19"/>
  <c r="B89" i="19"/>
  <c r="C81" i="19" l="1"/>
  <c r="C98" i="19" l="1"/>
  <c r="B106" i="19" s="1"/>
  <c r="B115" i="19"/>
  <c r="Q74" i="19"/>
  <c r="S76" i="19" s="1"/>
  <c r="R76" i="19" l="1"/>
  <c r="U76" i="19"/>
  <c r="Y64" i="19"/>
  <c r="Y18" i="19"/>
  <c r="Y19" i="19"/>
  <c r="S61" i="19" l="1"/>
  <c r="S62" i="19" s="1"/>
  <c r="T61" i="19"/>
  <c r="T62" i="19" s="1"/>
  <c r="S63" i="19" l="1"/>
  <c r="S64" i="19" s="1"/>
  <c r="C115" i="19" l="1"/>
  <c r="C116" i="19" s="1"/>
  <c r="C106" i="19"/>
  <c r="Y17" i="19"/>
  <c r="Y63" i="19" l="1"/>
  <c r="H62" i="19"/>
  <c r="F62" i="19"/>
  <c r="B109" i="19" l="1"/>
  <c r="C109" i="19"/>
  <c r="C110" i="19" s="1"/>
</calcChain>
</file>

<file path=xl/comments1.xml><?xml version="1.0" encoding="utf-8"?>
<comments xmlns="http://schemas.openxmlformats.org/spreadsheetml/2006/main">
  <authors>
    <author>Kaufmann Philipp</author>
  </authors>
  <commentList>
    <comment ref="C15" authorId="0" shapeId="0">
      <text>
        <r>
          <rPr>
            <sz val="9"/>
            <color indexed="81"/>
            <rFont val="Segoe UI"/>
            <family val="2"/>
          </rPr>
          <t>Bitte benutzen Sie für den Pflegeheimbereich die Bezeichnung "Pflegeheime" und für den Krankenanstaltenbereich die Bezeichnung "Krankenanstalten".</t>
        </r>
      </text>
    </comment>
    <comment ref="D15" authorId="0" shapeId="0">
      <text>
        <r>
          <rPr>
            <sz val="8"/>
            <color indexed="81"/>
            <rFont val="Segoe UI"/>
            <family val="2"/>
          </rPr>
          <t>Bitte wählen Sie über das Dropdown-Menü aus, ob Ihr Unternehmen für die jeweilige Förderung anspruchsberechtigt ist oder war.</t>
        </r>
      </text>
    </comment>
    <comment ref="F15" authorId="0" shapeId="0">
      <text>
        <r>
          <rPr>
            <sz val="9"/>
            <color indexed="81"/>
            <rFont val="Segoe UI"/>
            <family val="2"/>
          </rPr>
          <t xml:space="preserve">Bitte geben Sie die Höhe der beantragten Beihilfen an.
</t>
        </r>
      </text>
    </comment>
    <comment ref="G15" authorId="0" shapeId="0">
      <text>
        <r>
          <rPr>
            <sz val="9"/>
            <color indexed="81"/>
            <rFont val="Segoe UI"/>
            <family val="2"/>
          </rPr>
          <t xml:space="preserve">Bitte geben Sie das Jahr an, in dem Sie die  Beihilfen bei Ihnen verbucht haben. 
</t>
        </r>
      </text>
    </comment>
    <comment ref="H15" authorId="0" shapeId="0">
      <text>
        <r>
          <rPr>
            <sz val="9"/>
            <color indexed="81"/>
            <rFont val="Segoe UI"/>
            <family val="2"/>
          </rPr>
          <t xml:space="preserve">Bitte geben Sie die Höhe der Beihilfen an, die Sie im Jahr  2022 oder 2023 </t>
        </r>
        <r>
          <rPr>
            <b/>
            <sz val="9"/>
            <color indexed="81"/>
            <rFont val="Segoe UI"/>
            <family val="2"/>
          </rPr>
          <t>für</t>
        </r>
        <r>
          <rPr>
            <sz val="9"/>
            <color indexed="81"/>
            <rFont val="Segoe UI"/>
            <family val="2"/>
          </rPr>
          <t xml:space="preserve"> das Jahr 2022 erhalten haben.</t>
        </r>
      </text>
    </comment>
    <comment ref="B105" authorId="0" shapeId="0">
      <text>
        <r>
          <rPr>
            <sz val="9"/>
            <color indexed="81"/>
            <rFont val="Segoe UI"/>
            <family val="2"/>
          </rPr>
          <t>inkl. im Jahr 2022 für das Jahr 2021 verbuchter Beihilfen</t>
        </r>
      </text>
    </comment>
    <comment ref="F105" authorId="0" shapeId="0">
      <text>
        <r>
          <rPr>
            <sz val="9"/>
            <color indexed="81"/>
            <rFont val="Segoe UI"/>
            <family val="2"/>
          </rPr>
          <t>inkl. im Jahr 2021 und 2022 für das Jahr 2020 verbuchter Beihilfen</t>
        </r>
      </text>
    </comment>
  </commentList>
</comments>
</file>

<file path=xl/sharedStrings.xml><?xml version="1.0" encoding="utf-8"?>
<sst xmlns="http://schemas.openxmlformats.org/spreadsheetml/2006/main" count="139" uniqueCount="80">
  <si>
    <t>Summe</t>
  </si>
  <si>
    <t>JA</t>
  </si>
  <si>
    <t>NEIN</t>
  </si>
  <si>
    <t>SUMME</t>
  </si>
  <si>
    <t>COVID-19-Kurzarbeit</t>
  </si>
  <si>
    <t>NPO-Unterstützungsfonds</t>
  </si>
  <si>
    <t>Sonstige (Bitte benennen)</t>
  </si>
  <si>
    <t>Prüfung</t>
  </si>
  <si>
    <t>Tagsatz</t>
  </si>
  <si>
    <t>Mittelwert</t>
  </si>
  <si>
    <t>variabler Anteil (GL)</t>
  </si>
  <si>
    <t>Verlust Träger</t>
  </si>
  <si>
    <t>kalkulatorischer Gewinn/Verlust</t>
  </si>
  <si>
    <t>Differenz</t>
  </si>
  <si>
    <t xml:space="preserve">SUMME kalkulatorischer Gewinn/Verlust </t>
  </si>
  <si>
    <t>Fixkostenzuschuss, Verlustersatz und Ausfallsbonus</t>
  </si>
  <si>
    <t>FÖRDERHÖHE</t>
  </si>
  <si>
    <t>Zwischensumme</t>
  </si>
  <si>
    <t>4. Zusammenfassung</t>
  </si>
  <si>
    <t>3. kalkulatorischer Gewinn/Verlust</t>
  </si>
  <si>
    <t xml:space="preserve">Tagsatz </t>
  </si>
  <si>
    <t>variabler Anteil</t>
  </si>
  <si>
    <t>beantragte Beihilfen</t>
  </si>
  <si>
    <t>beantragt (JA/NEIN)</t>
  </si>
  <si>
    <t>anspruchsberechtigt (JA/NEIN)</t>
  </si>
  <si>
    <t>Bereich</t>
  </si>
  <si>
    <t>Anmerkungen</t>
  </si>
  <si>
    <t>Jahr der Verbuchung</t>
  </si>
  <si>
    <t>verbuchte Beihilfen</t>
  </si>
  <si>
    <t>Schutzausrüstung</t>
  </si>
  <si>
    <t>Vergütung für den Verdienstentgang gemäß § 32 Epidemiegesetz 1950</t>
  </si>
  <si>
    <t>Besuchsmanagement</t>
  </si>
  <si>
    <t>Bereich Pflegeheime</t>
  </si>
  <si>
    <t>Pflegeheime</t>
  </si>
  <si>
    <t>Grundleistung (GL)</t>
  </si>
  <si>
    <t>47/70</t>
  </si>
  <si>
    <t>PZ</t>
  </si>
  <si>
    <t>PGST4</t>
  </si>
  <si>
    <t>PGST5</t>
  </si>
  <si>
    <t>Memory</t>
  </si>
  <si>
    <t>Med. Geriatrie</t>
  </si>
  <si>
    <t>ACU I</t>
  </si>
  <si>
    <t>ACU II</t>
  </si>
  <si>
    <t>Hospiz</t>
  </si>
  <si>
    <t>Lebenswelten Kainbach</t>
  </si>
  <si>
    <t>Betreuungsheim Neutillmitsch</t>
  </si>
  <si>
    <t xml:space="preserve">Memory </t>
  </si>
  <si>
    <t>Med Geriatrie</t>
  </si>
  <si>
    <t>GGZ</t>
  </si>
  <si>
    <t>Belegungstage Q1 2020</t>
  </si>
  <si>
    <t>Belegungstage Q1 2021</t>
  </si>
  <si>
    <t>Betreiber*in:</t>
  </si>
  <si>
    <t>Mobile Hauskrankenpflege</t>
  </si>
  <si>
    <t>Sonstige</t>
  </si>
  <si>
    <t>Betreutes Wohnen</t>
  </si>
  <si>
    <t>Bezeichnung der Beihilfe</t>
  </si>
  <si>
    <t>Bereich Krankenanstalten</t>
  </si>
  <si>
    <t>Krankenanstalten</t>
  </si>
  <si>
    <r>
      <t xml:space="preserve">1. Beihilfen </t>
    </r>
    <r>
      <rPr>
        <b/>
        <u/>
        <sz val="14"/>
        <color rgb="FF0000FF"/>
        <rFont val="Arial Narrow"/>
        <family val="2"/>
      </rPr>
      <t>für</t>
    </r>
    <r>
      <rPr>
        <b/>
        <sz val="14"/>
        <color rgb="FF0000FF"/>
        <rFont val="Arial Narrow"/>
        <family val="2"/>
      </rPr>
      <t xml:space="preserve"> das Jahr 2022</t>
    </r>
  </si>
  <si>
    <r>
      <t>Bitte geben Sie</t>
    </r>
    <r>
      <rPr>
        <sz val="11"/>
        <color rgb="FF0000FF"/>
        <rFont val="Arial Narrow"/>
        <family val="2"/>
      </rPr>
      <t xml:space="preserve"> </t>
    </r>
    <r>
      <rPr>
        <b/>
        <u/>
        <sz val="11"/>
        <color rgb="FFFF0000"/>
        <rFont val="Arial Narrow"/>
        <family val="2"/>
      </rPr>
      <t>alle Beihilfen Ihres Unternehmens</t>
    </r>
    <r>
      <rPr>
        <b/>
        <sz val="11"/>
        <color rgb="FF0000FF"/>
        <rFont val="Arial Narrow"/>
        <family val="2"/>
      </rPr>
      <t xml:space="preserve"> für das Jahr 2022, die im Jahr 2022 und 2023 verbucht wurden/werden, getrennt nach Bereichen, an. </t>
    </r>
  </si>
  <si>
    <t>im Jahr 2023 für das Jahr 2022 verbuchte Beihilfen</t>
  </si>
  <si>
    <t xml:space="preserve">Bitte geben Sie den wirtschaftlichen Erfolg für das Jahr 2022 an. Bitte tragen Sie Verluste als negative Beträge ein. </t>
  </si>
  <si>
    <t>Der kalkulatorische Erfolg des Pflegeheim- und/oder Kankenanstaltenbereichs wird auf Basis der Differenz der Belegungstage zwischen dem 1. Quartal 2020 und dem 1. Quartal 2022 vom Förderungsgeber ermittelt.</t>
  </si>
  <si>
    <t>im Jahr 2023 verbuchte Beihilfen für das Jahr 2022 im Bereich Pflegeheime</t>
  </si>
  <si>
    <t>im Jahr 2023 verbuchte Beihilfen für das Jahr 2022 im Bereich Krankenanstalten</t>
  </si>
  <si>
    <t>im Jahr 2023 verbuchte Beihilfen für das Jahr 2022 gesamt</t>
  </si>
  <si>
    <t>SUMME wirtschaftlicher Gewinn/Verlust inkl. Beihilfen für 2022</t>
  </si>
  <si>
    <t>HÖHE der FÖRDERUNG</t>
  </si>
  <si>
    <t>2. wirtschaftlicher Gewinn/Verlust 2022</t>
  </si>
  <si>
    <t>in einer vorangegangenen Förderungsperiode bereits berücksichtigte Beihilfen im Bereich Pflegeheime</t>
  </si>
  <si>
    <t>in einer vorangegangenen Förderungsperiode bereits berücksichtigte Beihilfen im Bereich Krankenanstalten</t>
  </si>
  <si>
    <t>in einer vorangegangenen Förderungsperiode bereits berücksichtigte Beihilfen gesamt</t>
  </si>
  <si>
    <r>
      <t xml:space="preserve">Ausfüllhilfe: 
</t>
    </r>
    <r>
      <rPr>
        <sz val="16"/>
        <color rgb="FF0000FF"/>
        <rFont val="Arial Narrow"/>
        <family val="2"/>
      </rPr>
      <t xml:space="preserve">Die </t>
    </r>
    <r>
      <rPr>
        <sz val="16"/>
        <color rgb="FFFFFF00"/>
        <rFont val="Arial Narrow"/>
        <family val="2"/>
      </rPr>
      <t>gelben</t>
    </r>
    <r>
      <rPr>
        <sz val="16"/>
        <color rgb="FF0000FF"/>
        <rFont val="Arial Narrow"/>
        <family val="2"/>
      </rPr>
      <t xml:space="preserve"> Zellen können durch die Förderungswerber*innen ausgefüllt werden. 
Die </t>
    </r>
    <r>
      <rPr>
        <sz val="16"/>
        <color theme="0" tint="-0.499984740745262"/>
        <rFont val="Arial Narrow"/>
        <family val="2"/>
      </rPr>
      <t>grauen</t>
    </r>
    <r>
      <rPr>
        <sz val="16"/>
        <color rgb="FF0000FF"/>
        <rFont val="Arial Narrow"/>
        <family val="2"/>
      </rPr>
      <t xml:space="preserve"> Zellen beinhalten Formeln oder unveränderbare Texte und können </t>
    </r>
    <r>
      <rPr>
        <u/>
        <sz val="16"/>
        <color rgb="FF0000FF"/>
        <rFont val="Arial Narrow"/>
        <family val="2"/>
      </rPr>
      <t>nicht</t>
    </r>
    <r>
      <rPr>
        <sz val="16"/>
        <color rgb="FF0000FF"/>
        <rFont val="Arial Narrow"/>
        <family val="2"/>
      </rPr>
      <t xml:space="preserve"> überschrieben werden. </t>
    </r>
  </si>
  <si>
    <t>für eine vorangegangenen Förderungsperiode berücksichtigte Beihilfen im Bereich Krankenanstalten</t>
  </si>
  <si>
    <t>für eine vorangegangene Förderungsperiode berücksichtigte Beihilfen gesamt</t>
  </si>
  <si>
    <t>01.01.2022 bis 31.08.2022</t>
  </si>
  <si>
    <t>01.09.2022 bis 31.12.2022</t>
  </si>
  <si>
    <t>MW gewichtet nach Monaten</t>
  </si>
  <si>
    <t xml:space="preserve">für eine vorangegangene Förderungsperiode berücksichtigte Beihilfen im Bereich Pflegeheime </t>
  </si>
  <si>
    <t xml:space="preserve">Bitte geben Sie die nachfolgenden Werte als negative Beträge ein.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</si>
</sst>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\ &quot;€&quot;"/>
    <numFmt numFmtId="166" formatCode="&quot;€&quot;\ #,##0.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00FF"/>
      <name val="Arial Narrow"/>
      <family val="2"/>
    </font>
    <font>
      <b/>
      <sz val="12"/>
      <color rgb="FF0000FF"/>
      <name val="Arial Narrow"/>
      <family val="2"/>
    </font>
    <font>
      <sz val="12"/>
      <color rgb="FF0000FF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rgb="FF0000FF"/>
      <name val="Arial Narrow"/>
      <family val="2"/>
    </font>
    <font>
      <b/>
      <sz val="13"/>
      <color rgb="FF0000FF"/>
      <name val="Arial Narrow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indexed="81"/>
      <name val="Segoe UI"/>
      <family val="2"/>
    </font>
    <font>
      <b/>
      <u/>
      <sz val="14"/>
      <color rgb="FF0000FF"/>
      <name val="Arial Narrow"/>
      <family val="2"/>
    </font>
    <font>
      <sz val="11"/>
      <color rgb="FF0000FF"/>
      <name val="Arial Narrow"/>
      <family val="2"/>
    </font>
    <font>
      <b/>
      <sz val="11"/>
      <color rgb="FF0000FF"/>
      <name val="Arial Narrow"/>
      <family val="2"/>
    </font>
    <font>
      <sz val="16"/>
      <color rgb="FF0000FF"/>
      <name val="Arial Narrow"/>
      <family val="2"/>
    </font>
    <font>
      <sz val="16"/>
      <color rgb="FFFFFF00"/>
      <name val="Arial Narrow"/>
      <family val="2"/>
    </font>
    <font>
      <sz val="16"/>
      <color theme="0" tint="-0.499984740745262"/>
      <name val="Arial Narrow"/>
      <family val="2"/>
    </font>
    <font>
      <u/>
      <sz val="16"/>
      <color rgb="FF0000FF"/>
      <name val="Arial Narrow"/>
      <family val="2"/>
    </font>
    <font>
      <sz val="11"/>
      <color rgb="FF333333"/>
      <name val="Arial"/>
      <family val="2"/>
    </font>
    <font>
      <b/>
      <u/>
      <sz val="11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/>
    </xf>
    <xf numFmtId="165" fontId="6" fillId="5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0" borderId="1" xfId="0" applyFont="1" applyBorder="1"/>
    <xf numFmtId="0" fontId="6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6" borderId="1" xfId="0" applyNumberFormat="1" applyFont="1" applyFill="1" applyBorder="1"/>
    <xf numFmtId="10" fontId="6" fillId="0" borderId="1" xfId="0" applyNumberFormat="1" applyFont="1" applyBorder="1"/>
    <xf numFmtId="1" fontId="6" fillId="2" borderId="1" xfId="0" applyNumberFormat="1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3" borderId="0" xfId="0" applyFont="1" applyFill="1" applyAlignment="1"/>
    <xf numFmtId="0" fontId="9" fillId="3" borderId="0" xfId="0" applyFont="1" applyFill="1"/>
    <xf numFmtId="10" fontId="6" fillId="3" borderId="1" xfId="0" applyNumberFormat="1" applyFont="1" applyFill="1" applyBorder="1"/>
    <xf numFmtId="165" fontId="6" fillId="3" borderId="1" xfId="0" applyNumberFormat="1" applyFont="1" applyFill="1" applyBorder="1"/>
    <xf numFmtId="0" fontId="5" fillId="3" borderId="1" xfId="0" applyFont="1" applyFill="1" applyBorder="1"/>
    <xf numFmtId="0" fontId="4" fillId="3" borderId="3" xfId="0" applyFont="1" applyFill="1" applyBorder="1"/>
    <xf numFmtId="165" fontId="5" fillId="5" borderId="1" xfId="3" applyNumberFormat="1" applyFont="1" applyFill="1" applyBorder="1" applyAlignment="1">
      <alignment horizontal="left"/>
    </xf>
    <xf numFmtId="165" fontId="9" fillId="4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 applyProtection="1">
      <alignment horizontal="center"/>
      <protection locked="0"/>
    </xf>
    <xf numFmtId="165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65" fontId="5" fillId="4" borderId="1" xfId="0" applyNumberFormat="1" applyFont="1" applyFill="1" applyBorder="1"/>
    <xf numFmtId="165" fontId="5" fillId="5" borderId="1" xfId="3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165" fontId="5" fillId="5" borderId="1" xfId="0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0" fontId="6" fillId="3" borderId="0" xfId="0" applyFont="1" applyFill="1" applyBorder="1"/>
    <xf numFmtId="165" fontId="6" fillId="3" borderId="0" xfId="0" applyNumberFormat="1" applyFont="1" applyFill="1" applyBorder="1"/>
    <xf numFmtId="0" fontId="14" fillId="7" borderId="1" xfId="0" applyFont="1" applyFill="1" applyBorder="1" applyAlignment="1">
      <alignment wrapText="1"/>
    </xf>
    <xf numFmtId="165" fontId="4" fillId="5" borderId="1" xfId="3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Border="1"/>
    <xf numFmtId="0" fontId="8" fillId="7" borderId="2" xfId="0" applyFont="1" applyFill="1" applyBorder="1" applyAlignment="1">
      <alignment wrapText="1"/>
    </xf>
    <xf numFmtId="0" fontId="20" fillId="0" borderId="0" xfId="0" applyFont="1"/>
    <xf numFmtId="165" fontId="6" fillId="3" borderId="0" xfId="0" applyNumberFormat="1" applyFont="1" applyFill="1" applyAlignment="1">
      <alignment horizontal="center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15" fillId="7" borderId="1" xfId="0" applyFont="1" applyFill="1" applyBorder="1" applyAlignment="1">
      <alignment wrapText="1"/>
    </xf>
    <xf numFmtId="165" fontId="6" fillId="8" borderId="1" xfId="0" applyNumberFormat="1" applyFont="1" applyFill="1" applyBorder="1"/>
    <xf numFmtId="165" fontId="7" fillId="5" borderId="1" xfId="0" applyNumberFormat="1" applyFont="1" applyFill="1" applyBorder="1" applyAlignment="1">
      <alignment horizontal="center"/>
    </xf>
    <xf numFmtId="166" fontId="6" fillId="3" borderId="1" xfId="0" applyNumberFormat="1" applyFont="1" applyFill="1" applyBorder="1"/>
    <xf numFmtId="166" fontId="6" fillId="6" borderId="1" xfId="0" applyNumberFormat="1" applyFont="1" applyFill="1" applyBorder="1"/>
    <xf numFmtId="0" fontId="4" fillId="3" borderId="1" xfId="0" applyFont="1" applyFill="1" applyBorder="1" applyAlignment="1">
      <alignment horizontal="left"/>
    </xf>
    <xf numFmtId="166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5" fontId="7" fillId="6" borderId="2" xfId="0" applyNumberFormat="1" applyFont="1" applyFill="1" applyBorder="1" applyAlignment="1">
      <alignment horizontal="center"/>
    </xf>
    <xf numFmtId="165" fontId="7" fillId="6" borderId="6" xfId="0" applyNumberFormat="1" applyFont="1" applyFill="1" applyBorder="1" applyAlignment="1">
      <alignment horizontal="center"/>
    </xf>
    <xf numFmtId="10" fontId="6" fillId="3" borderId="0" xfId="0" applyNumberFormat="1" applyFont="1" applyFill="1"/>
  </cellXfs>
  <cellStyles count="4">
    <cellStyle name="Komma 2" xfId="2"/>
    <cellStyle name="Prozent" xfId="3" builtinId="5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W313"/>
  <sheetViews>
    <sheetView tabSelected="1" zoomScale="70" zoomScaleNormal="70" workbookViewId="0">
      <selection activeCell="C7" sqref="C7:F7"/>
    </sheetView>
  </sheetViews>
  <sheetFormatPr baseColWidth="10" defaultColWidth="11.453125" defaultRowHeight="15.5" x14ac:dyDescent="0.35"/>
  <cols>
    <col min="1" max="1" width="11.453125" style="8"/>
    <col min="2" max="2" width="88.7265625" style="20" customWidth="1"/>
    <col min="3" max="3" width="43.54296875" style="20" customWidth="1"/>
    <col min="4" max="7" width="41.453125" style="20" customWidth="1"/>
    <col min="8" max="8" width="41.453125" style="21" customWidth="1"/>
    <col min="9" max="9" width="41.453125" style="8" customWidth="1"/>
    <col min="10" max="15" width="17.81640625" style="20" customWidth="1"/>
    <col min="16" max="16" width="22" style="20" hidden="1" customWidth="1"/>
    <col min="17" max="17" width="32.81640625" style="20" hidden="1" customWidth="1"/>
    <col min="18" max="18" width="24.7265625" style="20" hidden="1" customWidth="1"/>
    <col min="19" max="20" width="26.453125" style="20" hidden="1" customWidth="1"/>
    <col min="21" max="21" width="34.7265625" style="20" hidden="1" customWidth="1"/>
    <col min="22" max="22" width="26.7265625" style="20" hidden="1" customWidth="1"/>
    <col min="23" max="23" width="23" style="20" customWidth="1"/>
    <col min="24" max="24" width="23" style="20" hidden="1" customWidth="1"/>
    <col min="25" max="25" width="17.453125" style="20" hidden="1" customWidth="1"/>
    <col min="26" max="28" width="11.453125" style="8" customWidth="1"/>
    <col min="29" max="30" width="11.453125" style="8" hidden="1" customWidth="1"/>
    <col min="31" max="32" width="11.453125" style="8" customWidth="1"/>
    <col min="33" max="43" width="11.453125" style="8"/>
    <col min="44" max="44" width="45" style="8" bestFit="1" customWidth="1"/>
    <col min="45" max="49" width="11.453125" style="8"/>
    <col min="50" max="16384" width="11.453125" style="20"/>
  </cols>
  <sheetData>
    <row r="1" spans="2:30" s="8" customFormat="1" x14ac:dyDescent="0.35">
      <c r="B1" s="2"/>
      <c r="C1" s="2"/>
      <c r="D1" s="2"/>
      <c r="H1" s="9"/>
    </row>
    <row r="2" spans="2:30" s="8" customFormat="1" ht="60" x14ac:dyDescent="0.4">
      <c r="B2" s="44" t="s">
        <v>72</v>
      </c>
      <c r="C2" s="27"/>
      <c r="D2" s="43"/>
      <c r="H2" s="9"/>
    </row>
    <row r="3" spans="2:30" s="8" customFormat="1" x14ac:dyDescent="0.35">
      <c r="B3" s="2"/>
      <c r="C3" s="2"/>
      <c r="D3" s="2"/>
      <c r="H3" s="9"/>
    </row>
    <row r="4" spans="2:30" s="8" customFormat="1" x14ac:dyDescent="0.35">
      <c r="B4" s="2"/>
      <c r="C4" s="2"/>
      <c r="D4" s="2"/>
      <c r="H4" s="9"/>
    </row>
    <row r="5" spans="2:30" s="8" customFormat="1" x14ac:dyDescent="0.35">
      <c r="B5" s="2"/>
      <c r="C5" s="2"/>
      <c r="D5" s="2"/>
      <c r="H5" s="9"/>
    </row>
    <row r="6" spans="2:30" s="8" customFormat="1" x14ac:dyDescent="0.35">
      <c r="B6" s="2"/>
      <c r="C6" s="2"/>
      <c r="D6" s="2"/>
      <c r="H6" s="9"/>
    </row>
    <row r="7" spans="2:30" s="8" customFormat="1" ht="28.5" customHeight="1" x14ac:dyDescent="0.4">
      <c r="B7" s="22" t="s">
        <v>51</v>
      </c>
      <c r="C7" s="56"/>
      <c r="D7" s="56"/>
      <c r="E7" s="56"/>
      <c r="F7" s="56"/>
      <c r="G7" s="9"/>
      <c r="H7" s="9"/>
    </row>
    <row r="8" spans="2:30" s="8" customFormat="1" ht="9" customHeight="1" x14ac:dyDescent="0.4">
      <c r="B8" s="22"/>
      <c r="C8" s="48"/>
      <c r="D8" s="48"/>
      <c r="E8" s="47"/>
      <c r="F8" s="47"/>
      <c r="G8" s="9"/>
      <c r="H8" s="9"/>
    </row>
    <row r="9" spans="2:30" s="8" customFormat="1" x14ac:dyDescent="0.35">
      <c r="B9" s="2"/>
      <c r="C9" s="2"/>
      <c r="D9" s="2"/>
      <c r="H9" s="9"/>
    </row>
    <row r="10" spans="2:30" s="8" customFormat="1" ht="18" x14ac:dyDescent="0.4">
      <c r="B10" s="1" t="s">
        <v>58</v>
      </c>
      <c r="C10" s="2"/>
      <c r="D10" s="2"/>
      <c r="H10" s="9"/>
    </row>
    <row r="11" spans="2:30" s="8" customFormat="1" ht="5.25" customHeight="1" x14ac:dyDescent="0.4">
      <c r="B11" s="1"/>
      <c r="C11" s="2"/>
      <c r="D11" s="2"/>
      <c r="H11" s="9"/>
    </row>
    <row r="12" spans="2:30" s="8" customFormat="1" ht="44" customHeight="1" x14ac:dyDescent="0.35">
      <c r="B12" s="49" t="s">
        <v>59</v>
      </c>
      <c r="C12" s="2"/>
      <c r="D12" s="2"/>
      <c r="H12" s="9"/>
    </row>
    <row r="13" spans="2:30" s="8" customFormat="1" x14ac:dyDescent="0.35">
      <c r="B13" s="3"/>
      <c r="C13" s="3"/>
      <c r="D13" s="3"/>
    </row>
    <row r="14" spans="2:30" s="8" customFormat="1" x14ac:dyDescent="0.35">
      <c r="B14" s="2"/>
      <c r="C14" s="2"/>
      <c r="D14" s="2"/>
    </row>
    <row r="15" spans="2:30" s="8" customFormat="1" x14ac:dyDescent="0.35">
      <c r="B15" s="54" t="s">
        <v>55</v>
      </c>
      <c r="C15" s="42" t="s">
        <v>25</v>
      </c>
      <c r="D15" s="10" t="s">
        <v>24</v>
      </c>
      <c r="E15" s="10" t="s">
        <v>23</v>
      </c>
      <c r="F15" s="10" t="s">
        <v>22</v>
      </c>
      <c r="G15" s="10" t="s">
        <v>27</v>
      </c>
      <c r="H15" s="10" t="s">
        <v>28</v>
      </c>
      <c r="I15" s="42" t="s">
        <v>26</v>
      </c>
      <c r="AD15" s="8" t="s">
        <v>1</v>
      </c>
    </row>
    <row r="16" spans="2:30" s="8" customFormat="1" x14ac:dyDescent="0.35">
      <c r="B16" s="28" t="s">
        <v>4</v>
      </c>
      <c r="C16" s="30" t="s">
        <v>33</v>
      </c>
      <c r="D16" s="30"/>
      <c r="E16" s="30"/>
      <c r="F16" s="55"/>
      <c r="G16" s="32"/>
      <c r="H16" s="55"/>
      <c r="I16" s="31"/>
      <c r="P16" s="8" t="s">
        <v>33</v>
      </c>
      <c r="S16" s="9" t="s">
        <v>75</v>
      </c>
      <c r="T16" s="9"/>
      <c r="U16" s="9" t="s">
        <v>76</v>
      </c>
      <c r="V16" s="9"/>
      <c r="X16" s="12"/>
      <c r="Y16" s="12" t="s">
        <v>7</v>
      </c>
      <c r="AD16" s="8" t="s">
        <v>2</v>
      </c>
    </row>
    <row r="17" spans="2:30" s="8" customFormat="1" x14ac:dyDescent="0.35">
      <c r="B17" s="28" t="s">
        <v>5</v>
      </c>
      <c r="C17" s="30" t="s">
        <v>52</v>
      </c>
      <c r="D17" s="30"/>
      <c r="E17" s="30"/>
      <c r="F17" s="55"/>
      <c r="G17" s="32"/>
      <c r="H17" s="55"/>
      <c r="I17" s="31"/>
      <c r="P17" s="13"/>
      <c r="Q17" s="13"/>
      <c r="S17" s="14" t="s">
        <v>37</v>
      </c>
      <c r="T17" s="14" t="s">
        <v>38</v>
      </c>
      <c r="U17" s="14" t="s">
        <v>37</v>
      </c>
      <c r="V17" s="14" t="s">
        <v>38</v>
      </c>
      <c r="X17" s="12"/>
      <c r="Y17" s="12">
        <f t="shared" ref="Y17:Y19" si="0">IF(AND(D16="JA",E16="NEIN"),1,0)</f>
        <v>0</v>
      </c>
    </row>
    <row r="18" spans="2:30" s="8" customFormat="1" x14ac:dyDescent="0.35">
      <c r="B18" s="28" t="s">
        <v>15</v>
      </c>
      <c r="C18" s="30" t="s">
        <v>53</v>
      </c>
      <c r="D18" s="30"/>
      <c r="E18" s="30"/>
      <c r="F18" s="55"/>
      <c r="G18" s="32"/>
      <c r="H18" s="55"/>
      <c r="I18" s="31"/>
      <c r="P18" s="13" t="s">
        <v>34</v>
      </c>
      <c r="Q18" s="15" t="s">
        <v>35</v>
      </c>
      <c r="S18" s="16">
        <v>65.63</v>
      </c>
      <c r="T18" s="16">
        <v>65.63</v>
      </c>
      <c r="U18" s="50">
        <v>66.819999999999993</v>
      </c>
      <c r="V18" s="50">
        <v>66.819999999999993</v>
      </c>
      <c r="X18" s="12"/>
      <c r="Y18" s="12">
        <f t="shared" si="0"/>
        <v>0</v>
      </c>
      <c r="AD18" s="8">
        <v>2020</v>
      </c>
    </row>
    <row r="19" spans="2:30" s="8" customFormat="1" x14ac:dyDescent="0.35">
      <c r="B19" s="28" t="s">
        <v>31</v>
      </c>
      <c r="C19" s="30" t="s">
        <v>33</v>
      </c>
      <c r="D19" s="32"/>
      <c r="E19" s="32"/>
      <c r="F19" s="55"/>
      <c r="G19" s="32"/>
      <c r="H19" s="55"/>
      <c r="I19" s="32"/>
      <c r="P19" s="13" t="s">
        <v>36</v>
      </c>
      <c r="Q19" s="13"/>
      <c r="S19" s="16">
        <v>67.09</v>
      </c>
      <c r="T19" s="16">
        <v>82.57</v>
      </c>
      <c r="U19" s="50">
        <v>67.19</v>
      </c>
      <c r="V19" s="16">
        <v>82.67</v>
      </c>
      <c r="X19" s="12"/>
      <c r="Y19" s="12">
        <f t="shared" si="0"/>
        <v>0</v>
      </c>
      <c r="AD19" s="8">
        <v>2021</v>
      </c>
    </row>
    <row r="20" spans="2:30" s="8" customFormat="1" x14ac:dyDescent="0.35">
      <c r="B20" s="28" t="s">
        <v>29</v>
      </c>
      <c r="C20" s="30" t="s">
        <v>57</v>
      </c>
      <c r="D20" s="32"/>
      <c r="E20" s="32"/>
      <c r="F20" s="55"/>
      <c r="G20" s="32"/>
      <c r="H20" s="55"/>
      <c r="I20" s="32"/>
      <c r="P20" s="13"/>
      <c r="Q20" s="13"/>
      <c r="S20" s="16"/>
      <c r="T20" s="16"/>
      <c r="U20" s="16"/>
      <c r="V20" s="16"/>
      <c r="X20" s="12"/>
      <c r="Y20" s="12">
        <f>IF(AND(D18="JA",E18="NEIN"),1,0)</f>
        <v>0</v>
      </c>
      <c r="AD20" s="8">
        <v>2022</v>
      </c>
    </row>
    <row r="21" spans="2:30" s="8" customFormat="1" x14ac:dyDescent="0.35">
      <c r="B21" s="28" t="s">
        <v>30</v>
      </c>
      <c r="C21" s="30" t="s">
        <v>54</v>
      </c>
      <c r="D21" s="32"/>
      <c r="E21" s="32"/>
      <c r="F21" s="55"/>
      <c r="G21" s="32"/>
      <c r="H21" s="55"/>
      <c r="I21" s="32"/>
      <c r="P21" s="13"/>
      <c r="Q21" s="13"/>
      <c r="S21" s="16"/>
      <c r="T21" s="16"/>
      <c r="U21" s="16"/>
      <c r="V21" s="16"/>
      <c r="X21" s="12"/>
      <c r="Y21" s="12">
        <f t="shared" ref="Y21:Y59" si="1">IF(AND(D19="JA",E19="NEIN"),1,0)</f>
        <v>0</v>
      </c>
      <c r="AD21" s="8">
        <v>2023</v>
      </c>
    </row>
    <row r="22" spans="2:30" s="8" customFormat="1" x14ac:dyDescent="0.35">
      <c r="B22" s="11" t="s">
        <v>6</v>
      </c>
      <c r="C22" s="32"/>
      <c r="D22" s="32"/>
      <c r="E22" s="32"/>
      <c r="F22" s="55"/>
      <c r="G22" s="32"/>
      <c r="H22" s="55"/>
      <c r="I22" s="32"/>
      <c r="P22" s="13"/>
      <c r="Q22" s="13"/>
      <c r="S22" s="16"/>
      <c r="T22" s="16"/>
      <c r="U22" s="16"/>
      <c r="V22" s="16"/>
      <c r="X22" s="12"/>
      <c r="Y22" s="12">
        <f>IF(AND(D20="JA",E20="NEIN"),1,0)</f>
        <v>0</v>
      </c>
    </row>
    <row r="23" spans="2:30" s="8" customFormat="1" x14ac:dyDescent="0.35">
      <c r="B23" s="11" t="s">
        <v>6</v>
      </c>
      <c r="C23" s="32"/>
      <c r="D23" s="32"/>
      <c r="E23" s="32"/>
      <c r="F23" s="55"/>
      <c r="G23" s="32"/>
      <c r="H23" s="55"/>
      <c r="I23" s="32"/>
      <c r="P23" s="13"/>
      <c r="Q23" s="13"/>
      <c r="S23" s="16"/>
      <c r="T23" s="16"/>
      <c r="U23" s="16"/>
      <c r="V23" s="16"/>
      <c r="X23" s="12"/>
      <c r="Y23" s="12">
        <f>IF(AND(D22="JA",E22="NEIN"),1,0)</f>
        <v>0</v>
      </c>
      <c r="AD23" s="8" t="s">
        <v>33</v>
      </c>
    </row>
    <row r="24" spans="2:30" s="8" customFormat="1" x14ac:dyDescent="0.35">
      <c r="B24" s="11" t="s">
        <v>6</v>
      </c>
      <c r="C24" s="32"/>
      <c r="D24" s="32"/>
      <c r="E24" s="32"/>
      <c r="F24" s="55"/>
      <c r="G24" s="32"/>
      <c r="H24" s="55"/>
      <c r="I24" s="32"/>
      <c r="P24" s="13"/>
      <c r="Q24" s="13"/>
      <c r="S24" s="16"/>
      <c r="T24" s="16"/>
      <c r="U24" s="16"/>
      <c r="V24" s="16"/>
      <c r="X24" s="12"/>
      <c r="Y24" s="12"/>
      <c r="AD24" s="8" t="s">
        <v>57</v>
      </c>
    </row>
    <row r="25" spans="2:30" s="8" customFormat="1" x14ac:dyDescent="0.35">
      <c r="B25" s="11" t="s">
        <v>6</v>
      </c>
      <c r="C25" s="32"/>
      <c r="D25" s="32"/>
      <c r="E25" s="32"/>
      <c r="F25" s="55"/>
      <c r="G25" s="32"/>
      <c r="H25" s="55"/>
      <c r="I25" s="32"/>
      <c r="P25" s="13"/>
      <c r="Q25" s="13"/>
      <c r="S25" s="16"/>
      <c r="T25" s="16"/>
      <c r="U25" s="16"/>
      <c r="V25" s="16"/>
      <c r="X25" s="12"/>
      <c r="Y25" s="12"/>
    </row>
    <row r="26" spans="2:30" s="8" customFormat="1" x14ac:dyDescent="0.35">
      <c r="B26" s="11" t="s">
        <v>6</v>
      </c>
      <c r="C26" s="32"/>
      <c r="D26" s="32"/>
      <c r="E26" s="32"/>
      <c r="F26" s="55"/>
      <c r="G26" s="32"/>
      <c r="H26" s="55"/>
      <c r="I26" s="32"/>
      <c r="P26" s="13"/>
      <c r="Q26" s="13"/>
      <c r="S26" s="16"/>
      <c r="T26" s="16"/>
      <c r="U26" s="16"/>
      <c r="V26" s="16"/>
      <c r="X26" s="12"/>
      <c r="Y26" s="12"/>
    </row>
    <row r="27" spans="2:30" s="8" customFormat="1" x14ac:dyDescent="0.35">
      <c r="B27" s="11" t="s">
        <v>6</v>
      </c>
      <c r="C27" s="32"/>
      <c r="D27" s="32"/>
      <c r="E27" s="32"/>
      <c r="F27" s="55"/>
      <c r="G27" s="32"/>
      <c r="H27" s="55"/>
      <c r="I27" s="32"/>
      <c r="P27" s="13"/>
      <c r="Q27" s="13"/>
      <c r="S27" s="16"/>
      <c r="T27" s="16"/>
      <c r="U27" s="16"/>
      <c r="V27" s="16"/>
      <c r="X27" s="12"/>
      <c r="Y27" s="12"/>
    </row>
    <row r="28" spans="2:30" s="8" customFormat="1" x14ac:dyDescent="0.35">
      <c r="B28" s="11" t="s">
        <v>6</v>
      </c>
      <c r="C28" s="32"/>
      <c r="D28" s="32"/>
      <c r="E28" s="32"/>
      <c r="F28" s="55"/>
      <c r="G28" s="32"/>
      <c r="H28" s="55"/>
      <c r="I28" s="32"/>
      <c r="P28" s="13"/>
      <c r="Q28" s="13"/>
      <c r="S28" s="16"/>
      <c r="T28" s="16"/>
      <c r="U28" s="16"/>
      <c r="V28" s="16"/>
      <c r="X28" s="12"/>
      <c r="Y28" s="12"/>
    </row>
    <row r="29" spans="2:30" s="8" customFormat="1" x14ac:dyDescent="0.35">
      <c r="B29" s="11" t="s">
        <v>6</v>
      </c>
      <c r="C29" s="32"/>
      <c r="D29" s="32"/>
      <c r="E29" s="32"/>
      <c r="F29" s="55"/>
      <c r="G29" s="32"/>
      <c r="H29" s="55"/>
      <c r="I29" s="32"/>
      <c r="P29" s="13"/>
      <c r="Q29" s="13"/>
      <c r="S29" s="16"/>
      <c r="T29" s="16"/>
      <c r="U29" s="16"/>
      <c r="V29" s="16"/>
      <c r="X29" s="12"/>
      <c r="Y29" s="12"/>
    </row>
    <row r="30" spans="2:30" s="8" customFormat="1" x14ac:dyDescent="0.35">
      <c r="B30" s="11" t="s">
        <v>6</v>
      </c>
      <c r="C30" s="32"/>
      <c r="D30" s="32"/>
      <c r="E30" s="32"/>
      <c r="F30" s="55"/>
      <c r="G30" s="32"/>
      <c r="H30" s="55"/>
      <c r="I30" s="32"/>
      <c r="P30" s="13"/>
      <c r="Q30" s="13"/>
      <c r="S30" s="16"/>
      <c r="T30" s="16"/>
      <c r="U30" s="16"/>
      <c r="V30" s="16"/>
      <c r="X30" s="12"/>
      <c r="Y30" s="12"/>
    </row>
    <row r="31" spans="2:30" s="8" customFormat="1" x14ac:dyDescent="0.35">
      <c r="B31" s="11" t="s">
        <v>6</v>
      </c>
      <c r="C31" s="32"/>
      <c r="D31" s="32"/>
      <c r="E31" s="32"/>
      <c r="F31" s="55"/>
      <c r="G31" s="32"/>
      <c r="H31" s="55"/>
      <c r="I31" s="32"/>
      <c r="P31" s="13"/>
      <c r="Q31" s="13"/>
      <c r="S31" s="16"/>
      <c r="T31" s="16"/>
      <c r="U31" s="16"/>
      <c r="V31" s="16"/>
      <c r="X31" s="12"/>
      <c r="Y31" s="12"/>
    </row>
    <row r="32" spans="2:30" s="8" customFormat="1" x14ac:dyDescent="0.35">
      <c r="B32" s="11" t="s">
        <v>6</v>
      </c>
      <c r="C32" s="32"/>
      <c r="D32" s="32"/>
      <c r="E32" s="32"/>
      <c r="F32" s="55"/>
      <c r="G32" s="32"/>
      <c r="H32" s="55"/>
      <c r="I32" s="32"/>
      <c r="P32" s="13"/>
      <c r="Q32" s="13"/>
      <c r="S32" s="16"/>
      <c r="T32" s="16"/>
      <c r="U32" s="16"/>
      <c r="V32" s="16"/>
      <c r="X32" s="12"/>
      <c r="Y32" s="12"/>
    </row>
    <row r="33" spans="2:25" s="8" customFormat="1" x14ac:dyDescent="0.35">
      <c r="B33" s="11" t="s">
        <v>6</v>
      </c>
      <c r="C33" s="32"/>
      <c r="D33" s="32"/>
      <c r="E33" s="32"/>
      <c r="F33" s="55"/>
      <c r="G33" s="32"/>
      <c r="H33" s="55"/>
      <c r="I33" s="32"/>
      <c r="P33" s="13"/>
      <c r="Q33" s="13"/>
      <c r="S33" s="16"/>
      <c r="T33" s="16"/>
      <c r="U33" s="16"/>
      <c r="V33" s="16"/>
      <c r="X33" s="12"/>
      <c r="Y33" s="12"/>
    </row>
    <row r="34" spans="2:25" s="8" customFormat="1" x14ac:dyDescent="0.35">
      <c r="B34" s="11" t="s">
        <v>6</v>
      </c>
      <c r="C34" s="32"/>
      <c r="D34" s="32"/>
      <c r="E34" s="32"/>
      <c r="F34" s="55"/>
      <c r="G34" s="32"/>
      <c r="H34" s="55"/>
      <c r="I34" s="32"/>
      <c r="P34" s="13"/>
      <c r="Q34" s="13"/>
      <c r="S34" s="16"/>
      <c r="T34" s="16"/>
      <c r="U34" s="16"/>
      <c r="V34" s="16"/>
      <c r="X34" s="12"/>
      <c r="Y34" s="12"/>
    </row>
    <row r="35" spans="2:25" s="8" customFormat="1" x14ac:dyDescent="0.35">
      <c r="B35" s="11" t="s">
        <v>6</v>
      </c>
      <c r="C35" s="32"/>
      <c r="D35" s="32"/>
      <c r="E35" s="32"/>
      <c r="F35" s="55"/>
      <c r="G35" s="32"/>
      <c r="H35" s="55"/>
      <c r="I35" s="32"/>
      <c r="P35" s="13"/>
      <c r="Q35" s="13"/>
      <c r="S35" s="16"/>
      <c r="T35" s="16"/>
      <c r="U35" s="16"/>
      <c r="V35" s="16"/>
      <c r="X35" s="12"/>
      <c r="Y35" s="12"/>
    </row>
    <row r="36" spans="2:25" s="8" customFormat="1" x14ac:dyDescent="0.35">
      <c r="B36" s="11" t="s">
        <v>6</v>
      </c>
      <c r="C36" s="32"/>
      <c r="D36" s="32"/>
      <c r="E36" s="32"/>
      <c r="F36" s="55"/>
      <c r="G36" s="32"/>
      <c r="H36" s="55"/>
      <c r="I36" s="32"/>
      <c r="P36" s="13"/>
      <c r="Q36" s="13"/>
      <c r="S36" s="16"/>
      <c r="T36" s="16"/>
      <c r="U36" s="16"/>
      <c r="V36" s="16"/>
      <c r="X36" s="12"/>
      <c r="Y36" s="12"/>
    </row>
    <row r="37" spans="2:25" s="8" customFormat="1" x14ac:dyDescent="0.35">
      <c r="B37" s="11" t="s">
        <v>6</v>
      </c>
      <c r="C37" s="32"/>
      <c r="D37" s="32"/>
      <c r="E37" s="32"/>
      <c r="F37" s="55"/>
      <c r="G37" s="32"/>
      <c r="H37" s="55"/>
      <c r="I37" s="32"/>
      <c r="P37" s="13"/>
      <c r="Q37" s="13"/>
      <c r="S37" s="16"/>
      <c r="T37" s="16"/>
      <c r="U37" s="16"/>
      <c r="V37" s="16"/>
      <c r="X37" s="12"/>
      <c r="Y37" s="12"/>
    </row>
    <row r="38" spans="2:25" s="8" customFormat="1" x14ac:dyDescent="0.35">
      <c r="B38" s="11" t="s">
        <v>6</v>
      </c>
      <c r="C38" s="32"/>
      <c r="D38" s="32"/>
      <c r="E38" s="32"/>
      <c r="F38" s="55"/>
      <c r="G38" s="32"/>
      <c r="H38" s="55"/>
      <c r="I38" s="32"/>
      <c r="P38" s="13"/>
      <c r="Q38" s="13"/>
      <c r="S38" s="16"/>
      <c r="T38" s="16"/>
      <c r="U38" s="16"/>
      <c r="V38" s="16"/>
      <c r="X38" s="12"/>
      <c r="Y38" s="12"/>
    </row>
    <row r="39" spans="2:25" s="8" customFormat="1" x14ac:dyDescent="0.35">
      <c r="B39" s="11" t="s">
        <v>6</v>
      </c>
      <c r="C39" s="32"/>
      <c r="D39" s="32"/>
      <c r="E39" s="32"/>
      <c r="F39" s="55"/>
      <c r="G39" s="32"/>
      <c r="H39" s="55"/>
      <c r="I39" s="32"/>
      <c r="P39" s="13"/>
      <c r="Q39" s="13"/>
      <c r="S39" s="16"/>
      <c r="T39" s="16"/>
      <c r="U39" s="16"/>
      <c r="V39" s="16"/>
      <c r="X39" s="12"/>
      <c r="Y39" s="12"/>
    </row>
    <row r="40" spans="2:25" s="8" customFormat="1" x14ac:dyDescent="0.35">
      <c r="B40" s="11" t="s">
        <v>6</v>
      </c>
      <c r="C40" s="32"/>
      <c r="D40" s="32"/>
      <c r="E40" s="32"/>
      <c r="F40" s="55"/>
      <c r="G40" s="32"/>
      <c r="H40" s="55"/>
      <c r="I40" s="32"/>
      <c r="P40" s="13"/>
      <c r="Q40" s="13"/>
      <c r="S40" s="16"/>
      <c r="T40" s="16"/>
      <c r="U40" s="16"/>
      <c r="V40" s="16"/>
      <c r="X40" s="12"/>
      <c r="Y40" s="12"/>
    </row>
    <row r="41" spans="2:25" s="8" customFormat="1" x14ac:dyDescent="0.35">
      <c r="B41" s="11" t="s">
        <v>6</v>
      </c>
      <c r="C41" s="32"/>
      <c r="D41" s="32"/>
      <c r="E41" s="32"/>
      <c r="F41" s="55"/>
      <c r="G41" s="32"/>
      <c r="H41" s="55"/>
      <c r="I41" s="32"/>
      <c r="P41" s="13"/>
      <c r="Q41" s="13"/>
      <c r="S41" s="16"/>
      <c r="T41" s="16"/>
      <c r="U41" s="16"/>
      <c r="V41" s="16"/>
      <c r="X41" s="12"/>
      <c r="Y41" s="12"/>
    </row>
    <row r="42" spans="2:25" s="8" customFormat="1" x14ac:dyDescent="0.35">
      <c r="B42" s="11" t="s">
        <v>6</v>
      </c>
      <c r="C42" s="32"/>
      <c r="D42" s="32"/>
      <c r="E42" s="32"/>
      <c r="F42" s="55"/>
      <c r="G42" s="32"/>
      <c r="H42" s="55"/>
      <c r="I42" s="32"/>
      <c r="P42" s="13"/>
      <c r="Q42" s="13"/>
      <c r="S42" s="16"/>
      <c r="T42" s="16"/>
      <c r="U42" s="16"/>
      <c r="V42" s="16"/>
      <c r="X42" s="12"/>
      <c r="Y42" s="12"/>
    </row>
    <row r="43" spans="2:25" s="8" customFormat="1" x14ac:dyDescent="0.35">
      <c r="B43" s="11" t="s">
        <v>6</v>
      </c>
      <c r="C43" s="32"/>
      <c r="D43" s="32"/>
      <c r="E43" s="32"/>
      <c r="F43" s="55"/>
      <c r="G43" s="32"/>
      <c r="H43" s="55"/>
      <c r="I43" s="32"/>
      <c r="P43" s="13"/>
      <c r="Q43" s="13"/>
      <c r="S43" s="16"/>
      <c r="T43" s="16"/>
      <c r="U43" s="16"/>
      <c r="V43" s="16"/>
      <c r="X43" s="12"/>
      <c r="Y43" s="12"/>
    </row>
    <row r="44" spans="2:25" s="8" customFormat="1" x14ac:dyDescent="0.35">
      <c r="B44" s="11" t="s">
        <v>6</v>
      </c>
      <c r="C44" s="32"/>
      <c r="D44" s="32"/>
      <c r="E44" s="32"/>
      <c r="F44" s="55"/>
      <c r="G44" s="32"/>
      <c r="H44" s="55"/>
      <c r="I44" s="32"/>
      <c r="P44" s="13"/>
      <c r="Q44" s="13"/>
      <c r="S44" s="16"/>
      <c r="T44" s="16"/>
      <c r="U44" s="16"/>
      <c r="V44" s="16"/>
      <c r="X44" s="12"/>
      <c r="Y44" s="12"/>
    </row>
    <row r="45" spans="2:25" s="8" customFormat="1" x14ac:dyDescent="0.35">
      <c r="B45" s="11" t="s">
        <v>6</v>
      </c>
      <c r="C45" s="32"/>
      <c r="D45" s="32"/>
      <c r="E45" s="32"/>
      <c r="F45" s="55"/>
      <c r="G45" s="32"/>
      <c r="H45" s="55"/>
      <c r="I45" s="32"/>
      <c r="P45" s="13"/>
      <c r="Q45" s="13"/>
      <c r="S45" s="16"/>
      <c r="T45" s="16"/>
      <c r="U45" s="16"/>
      <c r="V45" s="16"/>
      <c r="X45" s="12"/>
      <c r="Y45" s="12"/>
    </row>
    <row r="46" spans="2:25" s="8" customFormat="1" x14ac:dyDescent="0.35">
      <c r="B46" s="11" t="s">
        <v>6</v>
      </c>
      <c r="C46" s="32"/>
      <c r="D46" s="32"/>
      <c r="E46" s="32"/>
      <c r="F46" s="55"/>
      <c r="G46" s="32"/>
      <c r="H46" s="55"/>
      <c r="I46" s="32"/>
      <c r="P46" s="13"/>
      <c r="Q46" s="13"/>
      <c r="S46" s="16"/>
      <c r="T46" s="16"/>
      <c r="U46" s="16"/>
      <c r="V46" s="16"/>
      <c r="X46" s="12"/>
      <c r="Y46" s="12"/>
    </row>
    <row r="47" spans="2:25" s="8" customFormat="1" x14ac:dyDescent="0.35">
      <c r="B47" s="11" t="s">
        <v>6</v>
      </c>
      <c r="C47" s="32"/>
      <c r="D47" s="32"/>
      <c r="E47" s="32"/>
      <c r="F47" s="55"/>
      <c r="G47" s="32"/>
      <c r="H47" s="55"/>
      <c r="I47" s="32"/>
      <c r="P47" s="13"/>
      <c r="Q47" s="13"/>
      <c r="S47" s="16"/>
      <c r="T47" s="16"/>
      <c r="U47" s="16"/>
      <c r="V47" s="16"/>
      <c r="X47" s="12"/>
      <c r="Y47" s="12"/>
    </row>
    <row r="48" spans="2:25" s="8" customFormat="1" x14ac:dyDescent="0.35">
      <c r="B48" s="11" t="s">
        <v>6</v>
      </c>
      <c r="C48" s="32"/>
      <c r="D48" s="32"/>
      <c r="E48" s="32"/>
      <c r="F48" s="55"/>
      <c r="G48" s="32"/>
      <c r="H48" s="55"/>
      <c r="I48" s="32"/>
      <c r="P48" s="13"/>
      <c r="Q48" s="13"/>
      <c r="S48" s="16"/>
      <c r="T48" s="16"/>
      <c r="U48" s="16"/>
      <c r="V48" s="16"/>
      <c r="X48" s="12"/>
      <c r="Y48" s="12"/>
    </row>
    <row r="49" spans="2:25" s="8" customFormat="1" x14ac:dyDescent="0.35">
      <c r="B49" s="11" t="s">
        <v>6</v>
      </c>
      <c r="C49" s="32"/>
      <c r="D49" s="32"/>
      <c r="E49" s="32"/>
      <c r="F49" s="55"/>
      <c r="G49" s="32"/>
      <c r="H49" s="55"/>
      <c r="I49" s="32"/>
      <c r="P49" s="13"/>
      <c r="Q49" s="13"/>
      <c r="S49" s="16"/>
      <c r="T49" s="16"/>
      <c r="U49" s="16"/>
      <c r="V49" s="16"/>
      <c r="X49" s="12"/>
      <c r="Y49" s="12"/>
    </row>
    <row r="50" spans="2:25" s="8" customFormat="1" x14ac:dyDescent="0.35">
      <c r="B50" s="11" t="s">
        <v>6</v>
      </c>
      <c r="C50" s="32"/>
      <c r="D50" s="32"/>
      <c r="E50" s="32"/>
      <c r="F50" s="55"/>
      <c r="G50" s="32"/>
      <c r="H50" s="55"/>
      <c r="I50" s="32"/>
      <c r="P50" s="13"/>
      <c r="Q50" s="13"/>
      <c r="S50" s="16"/>
      <c r="T50" s="16"/>
      <c r="U50" s="16"/>
      <c r="V50" s="16"/>
      <c r="X50" s="12"/>
      <c r="Y50" s="12"/>
    </row>
    <row r="51" spans="2:25" s="8" customFormat="1" x14ac:dyDescent="0.35">
      <c r="B51" s="11" t="s">
        <v>6</v>
      </c>
      <c r="C51" s="32"/>
      <c r="D51" s="32"/>
      <c r="E51" s="32"/>
      <c r="F51" s="55"/>
      <c r="G51" s="32"/>
      <c r="H51" s="55"/>
      <c r="I51" s="32"/>
      <c r="P51" s="13"/>
      <c r="Q51" s="13"/>
      <c r="S51" s="16"/>
      <c r="T51" s="16"/>
      <c r="U51" s="16"/>
      <c r="V51" s="16"/>
      <c r="X51" s="12"/>
      <c r="Y51" s="12"/>
    </row>
    <row r="52" spans="2:25" s="8" customFormat="1" x14ac:dyDescent="0.35">
      <c r="B52" s="11" t="s">
        <v>6</v>
      </c>
      <c r="C52" s="32"/>
      <c r="D52" s="32"/>
      <c r="E52" s="32"/>
      <c r="F52" s="55"/>
      <c r="G52" s="32"/>
      <c r="H52" s="55"/>
      <c r="I52" s="32"/>
      <c r="P52" s="13"/>
      <c r="Q52" s="13"/>
      <c r="S52" s="16"/>
      <c r="T52" s="16"/>
      <c r="U52" s="16"/>
      <c r="V52" s="16"/>
      <c r="X52" s="12"/>
      <c r="Y52" s="12"/>
    </row>
    <row r="53" spans="2:25" s="8" customFormat="1" x14ac:dyDescent="0.35">
      <c r="B53" s="11" t="s">
        <v>6</v>
      </c>
      <c r="C53" s="32"/>
      <c r="D53" s="32"/>
      <c r="E53" s="32"/>
      <c r="F53" s="55"/>
      <c r="G53" s="32"/>
      <c r="H53" s="55"/>
      <c r="I53" s="32"/>
      <c r="P53" s="13"/>
      <c r="Q53" s="13"/>
      <c r="S53" s="16"/>
      <c r="T53" s="16"/>
      <c r="U53" s="16"/>
      <c r="V53" s="16"/>
      <c r="X53" s="12"/>
      <c r="Y53" s="12"/>
    </row>
    <row r="54" spans="2:25" s="8" customFormat="1" x14ac:dyDescent="0.35">
      <c r="B54" s="11" t="s">
        <v>6</v>
      </c>
      <c r="C54" s="32"/>
      <c r="D54" s="32"/>
      <c r="E54" s="32"/>
      <c r="F54" s="55"/>
      <c r="G54" s="32"/>
      <c r="H54" s="55"/>
      <c r="I54" s="32"/>
      <c r="P54" s="13"/>
      <c r="Q54" s="13"/>
      <c r="S54" s="16"/>
      <c r="T54" s="16"/>
      <c r="U54" s="16"/>
      <c r="V54" s="16"/>
      <c r="X54" s="12"/>
      <c r="Y54" s="12"/>
    </row>
    <row r="55" spans="2:25" s="8" customFormat="1" x14ac:dyDescent="0.35">
      <c r="B55" s="11" t="s">
        <v>6</v>
      </c>
      <c r="C55" s="32"/>
      <c r="D55" s="32"/>
      <c r="E55" s="32"/>
      <c r="F55" s="55"/>
      <c r="G55" s="32"/>
      <c r="H55" s="55"/>
      <c r="I55" s="32"/>
      <c r="P55" s="13"/>
      <c r="Q55" s="13"/>
      <c r="S55" s="16"/>
      <c r="T55" s="16"/>
      <c r="U55" s="16"/>
      <c r="V55" s="16"/>
      <c r="X55" s="12"/>
      <c r="Y55" s="12"/>
    </row>
    <row r="56" spans="2:25" s="8" customFormat="1" x14ac:dyDescent="0.35">
      <c r="B56" s="11" t="s">
        <v>6</v>
      </c>
      <c r="C56" s="32"/>
      <c r="D56" s="32"/>
      <c r="E56" s="32"/>
      <c r="F56" s="55"/>
      <c r="G56" s="32"/>
      <c r="H56" s="55"/>
      <c r="I56" s="32"/>
      <c r="P56" s="13"/>
      <c r="Q56" s="13"/>
      <c r="S56" s="16"/>
      <c r="T56" s="16"/>
      <c r="U56" s="16"/>
      <c r="V56" s="16"/>
      <c r="X56" s="12"/>
      <c r="Y56" s="12" t="e">
        <f>IF(AND(#REF!="JA",#REF!="NEIN"),1,0)</f>
        <v>#REF!</v>
      </c>
    </row>
    <row r="57" spans="2:25" s="8" customFormat="1" x14ac:dyDescent="0.35">
      <c r="B57" s="11" t="s">
        <v>6</v>
      </c>
      <c r="C57" s="32"/>
      <c r="D57" s="32"/>
      <c r="E57" s="32"/>
      <c r="F57" s="55"/>
      <c r="G57" s="32"/>
      <c r="H57" s="55"/>
      <c r="I57" s="32"/>
      <c r="P57" s="13"/>
      <c r="Q57" s="13"/>
      <c r="S57" s="16"/>
      <c r="T57" s="16"/>
      <c r="U57" s="16"/>
      <c r="V57" s="16"/>
      <c r="X57" s="12"/>
      <c r="Y57" s="12">
        <f>IF(AND(D23="JA",E23="NEIN"),1,0)</f>
        <v>0</v>
      </c>
    </row>
    <row r="58" spans="2:25" s="8" customFormat="1" x14ac:dyDescent="0.35">
      <c r="B58" s="11" t="s">
        <v>6</v>
      </c>
      <c r="C58" s="32"/>
      <c r="D58" s="32"/>
      <c r="E58" s="32"/>
      <c r="F58" s="55"/>
      <c r="G58" s="32"/>
      <c r="H58" s="55"/>
      <c r="I58" s="32"/>
      <c r="P58" s="13"/>
      <c r="Q58" s="13"/>
      <c r="S58" s="16"/>
      <c r="T58" s="16"/>
      <c r="U58" s="16"/>
      <c r="V58" s="16"/>
      <c r="X58" s="12"/>
      <c r="Y58" s="12">
        <f>IF(AND(D56="JA",E56="NEIN"),1,0)</f>
        <v>0</v>
      </c>
    </row>
    <row r="59" spans="2:25" s="8" customFormat="1" x14ac:dyDescent="0.35">
      <c r="B59" s="11" t="s">
        <v>6</v>
      </c>
      <c r="C59" s="32"/>
      <c r="D59" s="32"/>
      <c r="E59" s="32"/>
      <c r="F59" s="55"/>
      <c r="G59" s="32"/>
      <c r="H59" s="55"/>
      <c r="I59" s="32"/>
      <c r="P59" s="13"/>
      <c r="Q59" s="13"/>
      <c r="S59" s="16"/>
      <c r="T59" s="16"/>
      <c r="U59" s="16"/>
      <c r="V59" s="16"/>
      <c r="X59" s="12"/>
      <c r="Y59" s="12">
        <f t="shared" si="1"/>
        <v>0</v>
      </c>
    </row>
    <row r="60" spans="2:25" s="8" customFormat="1" x14ac:dyDescent="0.35">
      <c r="B60" s="11" t="s">
        <v>6</v>
      </c>
      <c r="C60" s="32"/>
      <c r="D60" s="32"/>
      <c r="E60" s="32"/>
      <c r="F60" s="55"/>
      <c r="G60" s="32"/>
      <c r="H60" s="55"/>
      <c r="I60" s="32"/>
      <c r="P60" s="13"/>
      <c r="Q60" s="13"/>
      <c r="S60" s="16"/>
      <c r="T60" s="16"/>
      <c r="U60" s="16"/>
      <c r="V60" s="16"/>
      <c r="X60" s="12"/>
      <c r="Y60" s="12" t="e">
        <f>IF(AND(#REF!="JA",#REF!="NEIN"),1,0)</f>
        <v>#REF!</v>
      </c>
    </row>
    <row r="61" spans="2:25" s="8" customFormat="1" x14ac:dyDescent="0.35">
      <c r="B61" s="11" t="s">
        <v>6</v>
      </c>
      <c r="C61" s="32"/>
      <c r="D61" s="32"/>
      <c r="E61" s="32"/>
      <c r="F61" s="55"/>
      <c r="G61" s="32"/>
      <c r="H61" s="55"/>
      <c r="I61" s="32"/>
      <c r="P61" s="13" t="s">
        <v>10</v>
      </c>
      <c r="Q61" s="17">
        <v>0.1555</v>
      </c>
      <c r="R61" s="61">
        <v>0.16020000000000001</v>
      </c>
      <c r="S61" s="16">
        <f>S18*-$Q$61</f>
        <v>-10.205464999999998</v>
      </c>
      <c r="T61" s="16">
        <f>T18*-$Q$61</f>
        <v>-10.205464999999998</v>
      </c>
      <c r="U61" s="16">
        <f>U18*-$R$61</f>
        <v>-10.704564</v>
      </c>
      <c r="V61" s="16">
        <f>V18*-$R$61</f>
        <v>-10.704564</v>
      </c>
      <c r="X61" s="12"/>
      <c r="Y61" s="12" t="e">
        <f>IF(AND(#REF!="JA",#REF!="NEIN"),1,0)</f>
        <v>#REF!</v>
      </c>
    </row>
    <row r="62" spans="2:25" s="8" customFormat="1" x14ac:dyDescent="0.35">
      <c r="B62" s="12"/>
      <c r="C62" s="26"/>
      <c r="D62" s="26"/>
      <c r="E62" s="5" t="s">
        <v>3</v>
      </c>
      <c r="F62" s="33">
        <f>SUM(F16:F61)</f>
        <v>0</v>
      </c>
      <c r="G62" s="33"/>
      <c r="H62" s="33">
        <f>SUM(H16:H61)</f>
        <v>0</v>
      </c>
      <c r="I62" s="33"/>
      <c r="P62" s="13" t="s">
        <v>0</v>
      </c>
      <c r="Q62" s="13"/>
      <c r="S62" s="16">
        <f>SUM(S18:S61)</f>
        <v>122.514535</v>
      </c>
      <c r="T62" s="16">
        <f>SUM(T18:T61)</f>
        <v>137.99453499999998</v>
      </c>
      <c r="U62" s="16">
        <f>SUM(U18:U61)</f>
        <v>123.30543599999999</v>
      </c>
      <c r="V62" s="16">
        <f>SUM(V18:V61)</f>
        <v>138.785436</v>
      </c>
      <c r="X62" s="12"/>
      <c r="Y62" s="12" t="e">
        <f>IF(AND(#REF!="JA",#REF!="NEIN"),1,0)</f>
        <v>#REF!</v>
      </c>
    </row>
    <row r="63" spans="2:25" s="8" customFormat="1" x14ac:dyDescent="0.35">
      <c r="H63" s="9"/>
      <c r="P63" s="13" t="s">
        <v>9</v>
      </c>
      <c r="Q63" s="13"/>
      <c r="S63" s="59">
        <f>AVERAGE(S62:T62)</f>
        <v>130.25453499999998</v>
      </c>
      <c r="T63" s="60"/>
      <c r="U63" s="59">
        <f>AVERAGE(U62:V62)</f>
        <v>131.045436</v>
      </c>
      <c r="V63" s="60"/>
      <c r="X63" s="12" t="s">
        <v>17</v>
      </c>
      <c r="Y63" s="12" t="e">
        <f>SUM(Y17:Y62)</f>
        <v>#REF!</v>
      </c>
    </row>
    <row r="64" spans="2:25" s="8" customFormat="1" ht="16.5" x14ac:dyDescent="0.35">
      <c r="B64" s="23" t="s">
        <v>60</v>
      </c>
      <c r="C64" s="3"/>
      <c r="D64" s="3"/>
      <c r="E64" s="29">
        <f>SUMPRODUCT(SUM((G16:G61={2023})*(H16:H61)))</f>
        <v>0</v>
      </c>
      <c r="H64" s="9"/>
      <c r="P64" s="8" t="s">
        <v>77</v>
      </c>
      <c r="S64" s="8">
        <f>(S63*8+U63*4)/12</f>
        <v>130.51816866666664</v>
      </c>
      <c r="X64" s="12" t="s">
        <v>11</v>
      </c>
      <c r="Y64" s="12">
        <f>IF(B106=0,1,0)</f>
        <v>1</v>
      </c>
    </row>
    <row r="65" spans="2:25" s="8" customFormat="1" ht="5.25" customHeight="1" x14ac:dyDescent="0.35">
      <c r="B65" s="23"/>
      <c r="C65" s="3"/>
      <c r="D65" s="3"/>
      <c r="H65" s="9"/>
      <c r="X65" s="38"/>
      <c r="Y65" s="38"/>
    </row>
    <row r="66" spans="2:25" s="8" customFormat="1" ht="8.5" customHeight="1" x14ac:dyDescent="0.35">
      <c r="B66" s="23"/>
      <c r="C66" s="3"/>
      <c r="D66" s="3"/>
      <c r="H66" s="9"/>
      <c r="X66" s="38"/>
      <c r="Y66" s="38"/>
    </row>
    <row r="67" spans="2:25" s="8" customFormat="1" ht="5" hidden="1" customHeight="1" x14ac:dyDescent="0.35">
      <c r="B67" s="23"/>
      <c r="C67" s="3"/>
      <c r="D67" s="3"/>
      <c r="H67" s="9"/>
      <c r="X67" s="38"/>
      <c r="Y67" s="38"/>
    </row>
    <row r="68" spans="2:25" s="8" customFormat="1" ht="18.5" customHeight="1" x14ac:dyDescent="0.35">
      <c r="B68" s="40" t="s">
        <v>79</v>
      </c>
      <c r="C68" s="3"/>
      <c r="D68" s="3"/>
      <c r="H68" s="9"/>
      <c r="X68" s="38"/>
      <c r="Y68" s="38"/>
    </row>
    <row r="69" spans="2:25" s="8" customFormat="1" ht="5.25" customHeight="1" x14ac:dyDescent="0.35">
      <c r="B69" s="23"/>
      <c r="C69" s="3"/>
      <c r="D69" s="3"/>
      <c r="H69" s="9"/>
      <c r="X69" s="38"/>
      <c r="Y69" s="38"/>
    </row>
    <row r="70" spans="2:25" s="8" customFormat="1" x14ac:dyDescent="0.35">
      <c r="B70" s="3" t="s">
        <v>78</v>
      </c>
      <c r="C70" s="35"/>
    </row>
    <row r="71" spans="2:25" s="8" customFormat="1" x14ac:dyDescent="0.35">
      <c r="B71" s="3" t="s">
        <v>73</v>
      </c>
      <c r="C71" s="35"/>
      <c r="P71" s="12"/>
      <c r="Q71" s="12"/>
      <c r="R71" s="12"/>
      <c r="S71" s="12"/>
      <c r="T71" s="12"/>
      <c r="U71" s="12"/>
    </row>
    <row r="72" spans="2:25" s="8" customFormat="1" x14ac:dyDescent="0.35">
      <c r="B72" s="2" t="s">
        <v>74</v>
      </c>
      <c r="C72" s="41">
        <f>C70+C71</f>
        <v>0</v>
      </c>
      <c r="H72" s="9"/>
      <c r="P72" s="12" t="s">
        <v>20</v>
      </c>
      <c r="Q72" s="12"/>
      <c r="R72" s="25"/>
      <c r="S72" s="25"/>
      <c r="T72" s="25"/>
      <c r="U72" s="25"/>
    </row>
    <row r="73" spans="2:25" s="8" customFormat="1" x14ac:dyDescent="0.35">
      <c r="B73" s="2"/>
      <c r="H73" s="9"/>
      <c r="P73" s="12"/>
      <c r="Q73" s="12"/>
      <c r="R73" s="25"/>
      <c r="S73" s="25"/>
      <c r="T73" s="25"/>
      <c r="U73" s="25"/>
    </row>
    <row r="74" spans="2:25" s="8" customFormat="1" ht="18" x14ac:dyDescent="0.4">
      <c r="B74" s="1" t="s">
        <v>68</v>
      </c>
      <c r="H74" s="9"/>
      <c r="P74" s="12" t="s">
        <v>21</v>
      </c>
      <c r="Q74" s="24">
        <f>Q61</f>
        <v>0.1555</v>
      </c>
      <c r="R74" s="25"/>
      <c r="S74" s="25"/>
      <c r="T74" s="25"/>
      <c r="U74" s="25"/>
    </row>
    <row r="75" spans="2:25" s="8" customFormat="1" ht="5.25" customHeight="1" x14ac:dyDescent="0.4">
      <c r="B75" s="1"/>
      <c r="H75" s="9"/>
      <c r="P75" s="12"/>
      <c r="Q75" s="24"/>
      <c r="R75" s="25"/>
      <c r="S75" s="25"/>
      <c r="T75" s="25"/>
      <c r="U75" s="25"/>
    </row>
    <row r="76" spans="2:25" s="8" customFormat="1" ht="36" customHeight="1" x14ac:dyDescent="0.35">
      <c r="B76" s="40" t="s">
        <v>61</v>
      </c>
      <c r="H76" s="46"/>
      <c r="P76" s="12" t="s">
        <v>0</v>
      </c>
      <c r="Q76" s="12"/>
      <c r="R76" s="25">
        <f>R72+R74</f>
        <v>0</v>
      </c>
      <c r="S76" s="25">
        <f t="shared" ref="S76:U76" si="2">S72+S74</f>
        <v>0</v>
      </c>
      <c r="T76" s="25"/>
      <c r="U76" s="25">
        <f t="shared" si="2"/>
        <v>0</v>
      </c>
    </row>
    <row r="77" spans="2:25" s="8" customFormat="1" x14ac:dyDescent="0.35">
      <c r="H77" s="9"/>
      <c r="P77" s="38"/>
      <c r="Q77" s="38"/>
      <c r="R77" s="39"/>
      <c r="S77" s="39"/>
      <c r="T77" s="39"/>
      <c r="U77" s="39"/>
    </row>
    <row r="78" spans="2:25" s="8" customFormat="1" x14ac:dyDescent="0.35">
      <c r="H78" s="9"/>
      <c r="P78" s="8" t="s">
        <v>57</v>
      </c>
      <c r="R78" s="8" t="s">
        <v>44</v>
      </c>
      <c r="S78" s="8" t="s">
        <v>45</v>
      </c>
      <c r="T78" s="39"/>
      <c r="U78" s="39"/>
    </row>
    <row r="79" spans="2:25" s="8" customFormat="1" x14ac:dyDescent="0.35">
      <c r="B79" s="3" t="s">
        <v>32</v>
      </c>
      <c r="C79" s="35"/>
      <c r="H79" s="9"/>
      <c r="P79" s="12"/>
      <c r="Q79" s="12"/>
      <c r="R79" s="12"/>
      <c r="S79" s="12"/>
    </row>
    <row r="80" spans="2:25" s="8" customFormat="1" x14ac:dyDescent="0.35">
      <c r="B80" s="3" t="s">
        <v>56</v>
      </c>
      <c r="C80" s="35"/>
      <c r="H80" s="9"/>
      <c r="P80" s="12" t="s">
        <v>20</v>
      </c>
      <c r="Q80" s="12"/>
      <c r="R80" s="16"/>
      <c r="S80" s="16"/>
    </row>
    <row r="81" spans="2:22" s="8" customFormat="1" x14ac:dyDescent="0.35">
      <c r="B81" s="2" t="s">
        <v>0</v>
      </c>
      <c r="C81" s="41">
        <f>C79+C80</f>
        <v>0</v>
      </c>
      <c r="H81" s="9"/>
      <c r="P81" s="12" t="s">
        <v>21</v>
      </c>
      <c r="Q81" s="24">
        <v>0.15559999999999999</v>
      </c>
      <c r="R81" s="25">
        <f>R80*-$Q$81</f>
        <v>0</v>
      </c>
      <c r="S81" s="25">
        <f>S80*-$Q$81</f>
        <v>0</v>
      </c>
    </row>
    <row r="82" spans="2:22" s="8" customFormat="1" x14ac:dyDescent="0.35">
      <c r="H82" s="9"/>
      <c r="P82" s="12"/>
      <c r="Q82" s="24"/>
      <c r="R82" s="25"/>
      <c r="S82" s="25"/>
    </row>
    <row r="83" spans="2:22" s="8" customFormat="1" x14ac:dyDescent="0.35">
      <c r="H83" s="9"/>
      <c r="P83" s="12" t="s">
        <v>0</v>
      </c>
      <c r="Q83" s="12"/>
      <c r="R83" s="25">
        <f>SUM(R80:R81)</f>
        <v>0</v>
      </c>
      <c r="S83" s="25">
        <f>SUM(S80:S81)</f>
        <v>0</v>
      </c>
    </row>
    <row r="84" spans="2:22" s="8" customFormat="1" ht="18" x14ac:dyDescent="0.4">
      <c r="B84" s="1" t="s">
        <v>19</v>
      </c>
      <c r="H84" s="9"/>
    </row>
    <row r="85" spans="2:22" s="8" customFormat="1" ht="5.25" customHeight="1" x14ac:dyDescent="0.4">
      <c r="B85" s="1"/>
      <c r="H85" s="9"/>
    </row>
    <row r="86" spans="2:22" s="8" customFormat="1" ht="28.5" x14ac:dyDescent="0.35">
      <c r="B86" s="40" t="s">
        <v>62</v>
      </c>
      <c r="H86" s="9"/>
      <c r="P86" s="12" t="s">
        <v>48</v>
      </c>
      <c r="Q86" s="12"/>
      <c r="R86" s="12" t="s">
        <v>41</v>
      </c>
      <c r="S86" s="12" t="s">
        <v>42</v>
      </c>
      <c r="T86" s="12" t="s">
        <v>46</v>
      </c>
      <c r="U86" s="12" t="s">
        <v>43</v>
      </c>
      <c r="V86" s="12" t="s">
        <v>47</v>
      </c>
    </row>
    <row r="87" spans="2:22" s="8" customFormat="1" ht="18" x14ac:dyDescent="0.4">
      <c r="B87" s="1"/>
      <c r="H87" s="9"/>
      <c r="P87" s="12" t="s">
        <v>8</v>
      </c>
      <c r="Q87" s="12"/>
      <c r="R87" s="53"/>
      <c r="S87" s="53"/>
      <c r="T87" s="53"/>
      <c r="U87" s="53"/>
      <c r="V87" s="53"/>
    </row>
    <row r="88" spans="2:22" s="8" customFormat="1" x14ac:dyDescent="0.35">
      <c r="H88" s="9"/>
      <c r="P88" s="12" t="s">
        <v>21</v>
      </c>
      <c r="Q88" s="24">
        <v>0.15559999999999999</v>
      </c>
      <c r="R88" s="52">
        <f>R87*(1-$Q$88)</f>
        <v>0</v>
      </c>
      <c r="S88" s="52">
        <f t="shared" ref="S88:V88" si="3">S87*(1-$Q$88)</f>
        <v>0</v>
      </c>
      <c r="T88" s="52">
        <f t="shared" si="3"/>
        <v>0</v>
      </c>
      <c r="U88" s="52">
        <f t="shared" si="3"/>
        <v>0</v>
      </c>
      <c r="V88" s="52">
        <f t="shared" si="3"/>
        <v>0</v>
      </c>
    </row>
    <row r="89" spans="2:22" s="8" customFormat="1" ht="15.75" customHeight="1" x14ac:dyDescent="0.35">
      <c r="B89" s="3" t="str">
        <f>B79</f>
        <v>Bereich Pflegeheime</v>
      </c>
      <c r="C89" s="34"/>
      <c r="H89" s="9"/>
    </row>
    <row r="90" spans="2:22" s="8" customFormat="1" x14ac:dyDescent="0.35">
      <c r="B90" s="3" t="str">
        <f>B80</f>
        <v>Bereich Krankenanstalten</v>
      </c>
      <c r="C90" s="34"/>
      <c r="E90" s="45"/>
      <c r="H90" s="9"/>
    </row>
    <row r="91" spans="2:22" s="8" customFormat="1" x14ac:dyDescent="0.35">
      <c r="H91" s="9"/>
    </row>
    <row r="92" spans="2:22" s="8" customFormat="1" x14ac:dyDescent="0.35">
      <c r="H92" s="9"/>
    </row>
    <row r="93" spans="2:22" s="8" customFormat="1" x14ac:dyDescent="0.35">
      <c r="H93" s="9"/>
    </row>
    <row r="94" spans="2:22" s="8" customFormat="1" ht="18" x14ac:dyDescent="0.4">
      <c r="B94" s="1" t="s">
        <v>18</v>
      </c>
      <c r="H94" s="9"/>
    </row>
    <row r="95" spans="2:22" s="8" customFormat="1" ht="18" x14ac:dyDescent="0.4">
      <c r="B95" s="1"/>
      <c r="H95" s="9"/>
    </row>
    <row r="96" spans="2:22" s="8" customFormat="1" x14ac:dyDescent="0.35">
      <c r="B96" s="3" t="s">
        <v>63</v>
      </c>
      <c r="C96" s="34">
        <f>SUMPRODUCT(SUM(($C$16:$C$61="Pflegeheime")*($G$16:$G$61={2023})*($H$16:$H$61)))</f>
        <v>0</v>
      </c>
      <c r="H96" s="9"/>
      <c r="P96" s="4" t="s">
        <v>25</v>
      </c>
      <c r="Q96" s="4" t="s">
        <v>49</v>
      </c>
      <c r="R96" s="4" t="s">
        <v>50</v>
      </c>
      <c r="S96" s="4" t="s">
        <v>13</v>
      </c>
      <c r="T96" s="4" t="s">
        <v>8</v>
      </c>
      <c r="U96" s="4" t="s">
        <v>12</v>
      </c>
    </row>
    <row r="97" spans="2:21" s="8" customFormat="1" ht="15.75" customHeight="1" x14ac:dyDescent="0.35">
      <c r="B97" s="3" t="s">
        <v>64</v>
      </c>
      <c r="C97" s="34">
        <f>SUMPRODUCT(SUM(($C$16:$C$61="Krankenanstalten")*($G$16:$G$61={2023})*($H$16:$H$61)))</f>
        <v>0</v>
      </c>
      <c r="H97" s="9"/>
      <c r="P97" s="18" t="s">
        <v>33</v>
      </c>
      <c r="Q97" s="18"/>
      <c r="R97" s="18"/>
      <c r="S97" s="19">
        <f>R97-Q97</f>
        <v>0</v>
      </c>
      <c r="T97" s="6">
        <v>121.119524</v>
      </c>
      <c r="U97" s="6" t="str">
        <f>IF(OR(Q97="",R97=""),"",S97*T97)</f>
        <v/>
      </c>
    </row>
    <row r="98" spans="2:21" s="8" customFormat="1" x14ac:dyDescent="0.35">
      <c r="B98" s="2" t="s">
        <v>65</v>
      </c>
      <c r="C98" s="41">
        <f>SUM(C96:C97)</f>
        <v>0</v>
      </c>
      <c r="H98" s="9"/>
      <c r="P98" s="18" t="s">
        <v>39</v>
      </c>
      <c r="Q98" s="18"/>
      <c r="R98" s="18"/>
      <c r="S98" s="19">
        <f>R98-Q98</f>
        <v>0</v>
      </c>
      <c r="T98" s="6"/>
      <c r="U98" s="6" t="str">
        <f t="shared" ref="U98:U105" si="4">IF(OR(Q98="",R98=""),"",S98*T98)</f>
        <v/>
      </c>
    </row>
    <row r="99" spans="2:21" s="8" customFormat="1" x14ac:dyDescent="0.35">
      <c r="B99" s="2"/>
      <c r="H99" s="9"/>
      <c r="P99" s="18"/>
      <c r="Q99" s="18"/>
      <c r="R99" s="18"/>
      <c r="S99" s="19"/>
      <c r="T99" s="6"/>
      <c r="U99" s="6"/>
    </row>
    <row r="100" spans="2:21" s="8" customFormat="1" x14ac:dyDescent="0.35">
      <c r="B100" s="3" t="s">
        <v>69</v>
      </c>
      <c r="C100" s="34">
        <f>C70</f>
        <v>0</v>
      </c>
      <c r="H100" s="9"/>
      <c r="P100" s="18"/>
      <c r="Q100" s="18"/>
      <c r="R100" s="18"/>
      <c r="S100" s="19"/>
      <c r="T100" s="6"/>
      <c r="U100" s="6"/>
    </row>
    <row r="101" spans="2:21" s="8" customFormat="1" x14ac:dyDescent="0.35">
      <c r="B101" s="3" t="s">
        <v>70</v>
      </c>
      <c r="C101" s="34">
        <f>C71</f>
        <v>0</v>
      </c>
      <c r="H101" s="9"/>
      <c r="P101" s="18" t="s">
        <v>40</v>
      </c>
      <c r="Q101" s="18"/>
      <c r="R101" s="18"/>
      <c r="S101" s="19">
        <f t="shared" ref="S101:S105" si="5">R101-Q101</f>
        <v>0</v>
      </c>
      <c r="T101" s="6"/>
      <c r="U101" s="6" t="str">
        <f t="shared" si="4"/>
        <v/>
      </c>
    </row>
    <row r="102" spans="2:21" s="8" customFormat="1" x14ac:dyDescent="0.35">
      <c r="B102" s="2" t="s">
        <v>71</v>
      </c>
      <c r="C102" s="41">
        <f>C100+C101</f>
        <v>0</v>
      </c>
      <c r="H102" s="9"/>
      <c r="P102" s="18"/>
      <c r="Q102" s="18"/>
      <c r="R102" s="18"/>
      <c r="S102" s="19"/>
      <c r="T102" s="6"/>
      <c r="U102" s="6"/>
    </row>
    <row r="103" spans="2:21" s="8" customFormat="1" x14ac:dyDescent="0.35">
      <c r="B103" s="57"/>
      <c r="C103" s="57"/>
      <c r="H103" s="9"/>
      <c r="P103" s="18" t="s">
        <v>41</v>
      </c>
      <c r="Q103" s="18"/>
      <c r="R103" s="18"/>
      <c r="S103" s="19">
        <f t="shared" si="5"/>
        <v>0</v>
      </c>
      <c r="T103" s="6"/>
      <c r="U103" s="6" t="str">
        <f t="shared" si="4"/>
        <v/>
      </c>
    </row>
    <row r="104" spans="2:21" s="8" customFormat="1" x14ac:dyDescent="0.35">
      <c r="B104" s="58"/>
      <c r="C104" s="58"/>
      <c r="H104" s="9"/>
      <c r="P104" s="18" t="s">
        <v>42</v>
      </c>
      <c r="Q104" s="18"/>
      <c r="R104" s="18"/>
      <c r="S104" s="19">
        <f t="shared" si="5"/>
        <v>0</v>
      </c>
      <c r="T104" s="6"/>
      <c r="U104" s="6" t="str">
        <f t="shared" si="4"/>
        <v/>
      </c>
    </row>
    <row r="105" spans="2:21" s="8" customFormat="1" x14ac:dyDescent="0.35">
      <c r="B105" s="4" t="s">
        <v>66</v>
      </c>
      <c r="C105" s="4" t="s">
        <v>14</v>
      </c>
      <c r="P105" s="18" t="s">
        <v>43</v>
      </c>
      <c r="Q105" s="18"/>
      <c r="R105" s="18"/>
      <c r="S105" s="19">
        <f t="shared" si="5"/>
        <v>0</v>
      </c>
      <c r="T105" s="6"/>
      <c r="U105" s="6" t="str">
        <f t="shared" si="4"/>
        <v/>
      </c>
    </row>
    <row r="106" spans="2:21" s="8" customFormat="1" x14ac:dyDescent="0.35">
      <c r="B106" s="36">
        <f>C81+C98+C102</f>
        <v>0</v>
      </c>
      <c r="C106" s="36">
        <f>C89</f>
        <v>0</v>
      </c>
      <c r="P106" s="18"/>
      <c r="Q106" s="18"/>
      <c r="R106" s="18"/>
      <c r="S106" s="19"/>
      <c r="T106" s="51" t="s">
        <v>0</v>
      </c>
      <c r="U106" s="51">
        <f>SUM(U97:U105)</f>
        <v>0</v>
      </c>
    </row>
    <row r="107" spans="2:21" s="8" customFormat="1" ht="22.5" customHeight="1" x14ac:dyDescent="0.35">
      <c r="H107" s="9"/>
    </row>
    <row r="108" spans="2:21" s="8" customFormat="1" ht="18" x14ac:dyDescent="0.4">
      <c r="B108" s="1"/>
      <c r="H108" s="9"/>
    </row>
    <row r="109" spans="2:21" s="8" customFormat="1" x14ac:dyDescent="0.35">
      <c r="B109" s="7" t="str">
        <f>IF(AND(B106&lt;C106,B106&lt;0,C106&lt;0),"Zwischensumme (=unternehmensrechlicher Verlust)",IF(AND(B106&gt;=C106,C106&lt;0,B106&lt;0),"Zwischensumme (=kalkulatorischer Verlust)","finanzieller Verlust"))</f>
        <v>finanzieller Verlust</v>
      </c>
      <c r="C109" s="37">
        <f>IF(MAX(B106:C106)&gt;=0,0,MAX(B106:C106))</f>
        <v>0</v>
      </c>
      <c r="H109" s="9"/>
    </row>
    <row r="110" spans="2:21" s="8" customFormat="1" ht="28.5" customHeight="1" x14ac:dyDescent="0.35">
      <c r="B110" s="7" t="s">
        <v>67</v>
      </c>
      <c r="C110" s="37">
        <f>-C109</f>
        <v>0</v>
      </c>
      <c r="H110" s="9"/>
    </row>
    <row r="111" spans="2:21" s="8" customFormat="1" x14ac:dyDescent="0.35">
      <c r="H111" s="9"/>
    </row>
    <row r="112" spans="2:21" s="8" customFormat="1" x14ac:dyDescent="0.35">
      <c r="H112" s="9"/>
    </row>
    <row r="113" spans="2:8" s="8" customFormat="1" x14ac:dyDescent="0.35">
      <c r="H113" s="9"/>
    </row>
    <row r="114" spans="2:8" s="8" customFormat="1" ht="18" hidden="1" x14ac:dyDescent="0.4">
      <c r="B114" s="1" t="str">
        <f>B80</f>
        <v>Bereich Krankenanstalten</v>
      </c>
      <c r="H114" s="9"/>
    </row>
    <row r="115" spans="2:8" s="8" customFormat="1" hidden="1" x14ac:dyDescent="0.35">
      <c r="B115" s="7" t="str">
        <f>IF(AND(C112&lt;E112,C112&lt;0,E112&lt;0),"Zwischensumme (=unternehmensrechlicher Verlust)",IF(AND(C112&gt;=E112,E112&lt;0,C112&lt;0),"Zwischensumme (=kalkulatorischer Verlust)","finanzieller Verlust"))</f>
        <v>finanzieller Verlust</v>
      </c>
      <c r="C115" s="37">
        <f>IF(MAX(E106:F106)&gt;=0,0,MAX(E106:F106))</f>
        <v>0</v>
      </c>
      <c r="H115" s="9"/>
    </row>
    <row r="116" spans="2:8" s="8" customFormat="1" ht="28.5" hidden="1" customHeight="1" x14ac:dyDescent="0.35">
      <c r="B116" s="7" t="s">
        <v>16</v>
      </c>
      <c r="C116" s="37">
        <f>-C115</f>
        <v>0</v>
      </c>
      <c r="H116" s="9"/>
    </row>
    <row r="117" spans="2:8" s="8" customFormat="1" x14ac:dyDescent="0.35">
      <c r="H117" s="9"/>
    </row>
    <row r="118" spans="2:8" s="8" customFormat="1" x14ac:dyDescent="0.35">
      <c r="H118" s="9"/>
    </row>
    <row r="119" spans="2:8" s="8" customFormat="1" x14ac:dyDescent="0.35">
      <c r="H119" s="9"/>
    </row>
    <row r="120" spans="2:8" s="8" customFormat="1" x14ac:dyDescent="0.35">
      <c r="H120" s="9"/>
    </row>
    <row r="121" spans="2:8" s="8" customFormat="1" x14ac:dyDescent="0.35">
      <c r="H121" s="9"/>
    </row>
    <row r="122" spans="2:8" s="8" customFormat="1" x14ac:dyDescent="0.35">
      <c r="H122" s="9"/>
    </row>
    <row r="123" spans="2:8" s="8" customFormat="1" x14ac:dyDescent="0.35">
      <c r="H123" s="9"/>
    </row>
    <row r="124" spans="2:8" s="8" customFormat="1" x14ac:dyDescent="0.35">
      <c r="H124" s="9"/>
    </row>
    <row r="125" spans="2:8" s="8" customFormat="1" x14ac:dyDescent="0.35">
      <c r="H125" s="9"/>
    </row>
    <row r="126" spans="2:8" s="8" customFormat="1" x14ac:dyDescent="0.35">
      <c r="H126" s="9"/>
    </row>
    <row r="127" spans="2:8" s="8" customFormat="1" x14ac:dyDescent="0.35">
      <c r="H127" s="9"/>
    </row>
    <row r="128" spans="2:8" s="8" customFormat="1" x14ac:dyDescent="0.35">
      <c r="H128" s="9"/>
    </row>
    <row r="129" spans="8:8" s="8" customFormat="1" x14ac:dyDescent="0.35">
      <c r="H129" s="9"/>
    </row>
    <row r="130" spans="8:8" s="8" customFormat="1" x14ac:dyDescent="0.35">
      <c r="H130" s="9"/>
    </row>
    <row r="131" spans="8:8" s="8" customFormat="1" x14ac:dyDescent="0.35">
      <c r="H131" s="9"/>
    </row>
    <row r="132" spans="8:8" s="8" customFormat="1" x14ac:dyDescent="0.35">
      <c r="H132" s="9"/>
    </row>
    <row r="133" spans="8:8" s="8" customFormat="1" x14ac:dyDescent="0.35">
      <c r="H133" s="9"/>
    </row>
    <row r="134" spans="8:8" s="8" customFormat="1" x14ac:dyDescent="0.35">
      <c r="H134" s="9"/>
    </row>
    <row r="135" spans="8:8" s="8" customFormat="1" x14ac:dyDescent="0.35">
      <c r="H135" s="9"/>
    </row>
    <row r="136" spans="8:8" s="8" customFormat="1" x14ac:dyDescent="0.35">
      <c r="H136" s="9"/>
    </row>
    <row r="137" spans="8:8" s="8" customFormat="1" x14ac:dyDescent="0.35">
      <c r="H137" s="9"/>
    </row>
    <row r="138" spans="8:8" s="8" customFormat="1" x14ac:dyDescent="0.35">
      <c r="H138" s="9"/>
    </row>
    <row r="139" spans="8:8" s="8" customFormat="1" x14ac:dyDescent="0.35">
      <c r="H139" s="9"/>
    </row>
    <row r="140" spans="8:8" s="8" customFormat="1" x14ac:dyDescent="0.35">
      <c r="H140" s="9"/>
    </row>
    <row r="141" spans="8:8" s="8" customFormat="1" x14ac:dyDescent="0.35">
      <c r="H141" s="9"/>
    </row>
    <row r="142" spans="8:8" s="8" customFormat="1" x14ac:dyDescent="0.35">
      <c r="H142" s="9"/>
    </row>
    <row r="143" spans="8:8" s="8" customFormat="1" x14ac:dyDescent="0.35">
      <c r="H143" s="9"/>
    </row>
    <row r="144" spans="8:8" s="8" customFormat="1" x14ac:dyDescent="0.35">
      <c r="H144" s="9"/>
    </row>
    <row r="145" spans="8:8" s="8" customFormat="1" x14ac:dyDescent="0.35">
      <c r="H145" s="9"/>
    </row>
    <row r="146" spans="8:8" s="8" customFormat="1" x14ac:dyDescent="0.35">
      <c r="H146" s="9"/>
    </row>
    <row r="147" spans="8:8" s="8" customFormat="1" x14ac:dyDescent="0.35">
      <c r="H147" s="9"/>
    </row>
    <row r="148" spans="8:8" s="8" customFormat="1" x14ac:dyDescent="0.35">
      <c r="H148" s="9"/>
    </row>
    <row r="149" spans="8:8" s="8" customFormat="1" x14ac:dyDescent="0.35">
      <c r="H149" s="9"/>
    </row>
    <row r="150" spans="8:8" s="8" customFormat="1" x14ac:dyDescent="0.35">
      <c r="H150" s="9"/>
    </row>
    <row r="151" spans="8:8" s="8" customFormat="1" x14ac:dyDescent="0.35">
      <c r="H151" s="9"/>
    </row>
    <row r="152" spans="8:8" s="8" customFormat="1" x14ac:dyDescent="0.35">
      <c r="H152" s="9"/>
    </row>
    <row r="153" spans="8:8" s="8" customFormat="1" x14ac:dyDescent="0.35">
      <c r="H153" s="9"/>
    </row>
    <row r="154" spans="8:8" s="8" customFormat="1" x14ac:dyDescent="0.35">
      <c r="H154" s="9"/>
    </row>
    <row r="155" spans="8:8" s="8" customFormat="1" x14ac:dyDescent="0.35">
      <c r="H155" s="9"/>
    </row>
    <row r="156" spans="8:8" s="8" customFormat="1" x14ac:dyDescent="0.35">
      <c r="H156" s="9"/>
    </row>
    <row r="157" spans="8:8" s="8" customFormat="1" x14ac:dyDescent="0.35">
      <c r="H157" s="9"/>
    </row>
    <row r="158" spans="8:8" s="8" customFormat="1" x14ac:dyDescent="0.35">
      <c r="H158" s="9"/>
    </row>
    <row r="159" spans="8:8" s="8" customFormat="1" x14ac:dyDescent="0.35">
      <c r="H159" s="9"/>
    </row>
    <row r="160" spans="8:8" s="8" customFormat="1" x14ac:dyDescent="0.35">
      <c r="H160" s="9"/>
    </row>
    <row r="161" spans="8:8" s="8" customFormat="1" x14ac:dyDescent="0.35">
      <c r="H161" s="9"/>
    </row>
    <row r="162" spans="8:8" s="8" customFormat="1" x14ac:dyDescent="0.35">
      <c r="H162" s="9"/>
    </row>
    <row r="163" spans="8:8" s="8" customFormat="1" x14ac:dyDescent="0.35">
      <c r="H163" s="9"/>
    </row>
    <row r="164" spans="8:8" s="8" customFormat="1" x14ac:dyDescent="0.35">
      <c r="H164" s="9"/>
    </row>
    <row r="165" spans="8:8" s="8" customFormat="1" x14ac:dyDescent="0.35">
      <c r="H165" s="9"/>
    </row>
    <row r="166" spans="8:8" s="8" customFormat="1" x14ac:dyDescent="0.35">
      <c r="H166" s="9"/>
    </row>
    <row r="167" spans="8:8" s="8" customFormat="1" x14ac:dyDescent="0.35">
      <c r="H167" s="9"/>
    </row>
    <row r="168" spans="8:8" s="8" customFormat="1" x14ac:dyDescent="0.35">
      <c r="H168" s="9"/>
    </row>
    <row r="169" spans="8:8" s="8" customFormat="1" x14ac:dyDescent="0.35">
      <c r="H169" s="9"/>
    </row>
    <row r="170" spans="8:8" s="8" customFormat="1" x14ac:dyDescent="0.35">
      <c r="H170" s="9"/>
    </row>
    <row r="171" spans="8:8" s="8" customFormat="1" x14ac:dyDescent="0.35">
      <c r="H171" s="9"/>
    </row>
    <row r="172" spans="8:8" s="8" customFormat="1" x14ac:dyDescent="0.35">
      <c r="H172" s="9"/>
    </row>
    <row r="173" spans="8:8" s="8" customFormat="1" x14ac:dyDescent="0.35">
      <c r="H173" s="9"/>
    </row>
    <row r="174" spans="8:8" s="8" customFormat="1" x14ac:dyDescent="0.35">
      <c r="H174" s="9"/>
    </row>
    <row r="175" spans="8:8" s="8" customFormat="1" x14ac:dyDescent="0.35">
      <c r="H175" s="9"/>
    </row>
    <row r="176" spans="8:8" s="8" customFormat="1" x14ac:dyDescent="0.35">
      <c r="H176" s="9"/>
    </row>
    <row r="177" spans="8:8" s="8" customFormat="1" x14ac:dyDescent="0.35">
      <c r="H177" s="9"/>
    </row>
    <row r="178" spans="8:8" s="8" customFormat="1" x14ac:dyDescent="0.35">
      <c r="H178" s="9"/>
    </row>
    <row r="179" spans="8:8" s="8" customFormat="1" x14ac:dyDescent="0.35">
      <c r="H179" s="9"/>
    </row>
    <row r="180" spans="8:8" s="8" customFormat="1" x14ac:dyDescent="0.35">
      <c r="H180" s="9"/>
    </row>
    <row r="181" spans="8:8" s="8" customFormat="1" x14ac:dyDescent="0.35">
      <c r="H181" s="9"/>
    </row>
    <row r="182" spans="8:8" s="8" customFormat="1" x14ac:dyDescent="0.35">
      <c r="H182" s="9"/>
    </row>
    <row r="183" spans="8:8" s="8" customFormat="1" x14ac:dyDescent="0.35">
      <c r="H183" s="9"/>
    </row>
    <row r="184" spans="8:8" s="8" customFormat="1" x14ac:dyDescent="0.35">
      <c r="H184" s="9"/>
    </row>
    <row r="185" spans="8:8" s="8" customFormat="1" x14ac:dyDescent="0.35">
      <c r="H185" s="9"/>
    </row>
    <row r="186" spans="8:8" s="8" customFormat="1" x14ac:dyDescent="0.35">
      <c r="H186" s="9"/>
    </row>
    <row r="187" spans="8:8" s="8" customFormat="1" x14ac:dyDescent="0.35">
      <c r="H187" s="9"/>
    </row>
    <row r="188" spans="8:8" s="8" customFormat="1" x14ac:dyDescent="0.35">
      <c r="H188" s="9"/>
    </row>
    <row r="189" spans="8:8" s="8" customFormat="1" x14ac:dyDescent="0.35">
      <c r="H189" s="9"/>
    </row>
    <row r="190" spans="8:8" s="8" customFormat="1" x14ac:dyDescent="0.35">
      <c r="H190" s="9"/>
    </row>
    <row r="191" spans="8:8" s="8" customFormat="1" x14ac:dyDescent="0.35">
      <c r="H191" s="9"/>
    </row>
    <row r="192" spans="8:8" s="8" customFormat="1" x14ac:dyDescent="0.35">
      <c r="H192" s="9"/>
    </row>
    <row r="193" spans="8:8" s="8" customFormat="1" x14ac:dyDescent="0.35">
      <c r="H193" s="9"/>
    </row>
    <row r="194" spans="8:8" s="8" customFormat="1" x14ac:dyDescent="0.35">
      <c r="H194" s="9"/>
    </row>
    <row r="195" spans="8:8" s="8" customFormat="1" x14ac:dyDescent="0.35">
      <c r="H195" s="9"/>
    </row>
    <row r="196" spans="8:8" s="8" customFormat="1" x14ac:dyDescent="0.35">
      <c r="H196" s="9"/>
    </row>
    <row r="197" spans="8:8" s="8" customFormat="1" x14ac:dyDescent="0.35">
      <c r="H197" s="9"/>
    </row>
    <row r="198" spans="8:8" s="8" customFormat="1" x14ac:dyDescent="0.35">
      <c r="H198" s="9"/>
    </row>
    <row r="199" spans="8:8" s="8" customFormat="1" x14ac:dyDescent="0.35">
      <c r="H199" s="9"/>
    </row>
    <row r="200" spans="8:8" s="8" customFormat="1" x14ac:dyDescent="0.35">
      <c r="H200" s="9"/>
    </row>
    <row r="201" spans="8:8" s="8" customFormat="1" x14ac:dyDescent="0.35">
      <c r="H201" s="9"/>
    </row>
    <row r="202" spans="8:8" s="8" customFormat="1" x14ac:dyDescent="0.35">
      <c r="H202" s="9"/>
    </row>
    <row r="203" spans="8:8" s="8" customFormat="1" x14ac:dyDescent="0.35">
      <c r="H203" s="9"/>
    </row>
    <row r="204" spans="8:8" s="8" customFormat="1" x14ac:dyDescent="0.35">
      <c r="H204" s="9"/>
    </row>
    <row r="205" spans="8:8" s="8" customFormat="1" x14ac:dyDescent="0.35">
      <c r="H205" s="9"/>
    </row>
    <row r="206" spans="8:8" s="8" customFormat="1" x14ac:dyDescent="0.35">
      <c r="H206" s="9"/>
    </row>
    <row r="207" spans="8:8" s="8" customFormat="1" x14ac:dyDescent="0.35">
      <c r="H207" s="9"/>
    </row>
    <row r="208" spans="8:8" s="8" customFormat="1" x14ac:dyDescent="0.35">
      <c r="H208" s="9"/>
    </row>
    <row r="209" spans="8:8" s="8" customFormat="1" x14ac:dyDescent="0.35">
      <c r="H209" s="9"/>
    </row>
    <row r="210" spans="8:8" s="8" customFormat="1" x14ac:dyDescent="0.35">
      <c r="H210" s="9"/>
    </row>
    <row r="211" spans="8:8" s="8" customFormat="1" x14ac:dyDescent="0.35">
      <c r="H211" s="9"/>
    </row>
    <row r="212" spans="8:8" s="8" customFormat="1" x14ac:dyDescent="0.35">
      <c r="H212" s="9"/>
    </row>
    <row r="213" spans="8:8" s="8" customFormat="1" x14ac:dyDescent="0.35">
      <c r="H213" s="9"/>
    </row>
    <row r="214" spans="8:8" s="8" customFormat="1" x14ac:dyDescent="0.35">
      <c r="H214" s="9"/>
    </row>
    <row r="215" spans="8:8" s="8" customFormat="1" x14ac:dyDescent="0.35">
      <c r="H215" s="9"/>
    </row>
    <row r="216" spans="8:8" s="8" customFormat="1" x14ac:dyDescent="0.35">
      <c r="H216" s="9"/>
    </row>
    <row r="217" spans="8:8" s="8" customFormat="1" x14ac:dyDescent="0.35">
      <c r="H217" s="9"/>
    </row>
    <row r="218" spans="8:8" s="8" customFormat="1" x14ac:dyDescent="0.35">
      <c r="H218" s="9"/>
    </row>
    <row r="219" spans="8:8" s="8" customFormat="1" x14ac:dyDescent="0.35">
      <c r="H219" s="9"/>
    </row>
    <row r="220" spans="8:8" s="8" customFormat="1" x14ac:dyDescent="0.35">
      <c r="H220" s="9"/>
    </row>
    <row r="221" spans="8:8" s="8" customFormat="1" x14ac:dyDescent="0.35">
      <c r="H221" s="9"/>
    </row>
    <row r="222" spans="8:8" s="8" customFormat="1" x14ac:dyDescent="0.35">
      <c r="H222" s="9"/>
    </row>
    <row r="223" spans="8:8" s="8" customFormat="1" x14ac:dyDescent="0.35">
      <c r="H223" s="9"/>
    </row>
    <row r="224" spans="8:8" s="8" customFormat="1" x14ac:dyDescent="0.35">
      <c r="H224" s="9"/>
    </row>
    <row r="225" spans="8:8" s="8" customFormat="1" x14ac:dyDescent="0.35">
      <c r="H225" s="9"/>
    </row>
    <row r="226" spans="8:8" s="8" customFormat="1" x14ac:dyDescent="0.35">
      <c r="H226" s="9"/>
    </row>
    <row r="227" spans="8:8" s="8" customFormat="1" x14ac:dyDescent="0.35">
      <c r="H227" s="9"/>
    </row>
    <row r="228" spans="8:8" s="8" customFormat="1" x14ac:dyDescent="0.35">
      <c r="H228" s="9"/>
    </row>
    <row r="229" spans="8:8" s="8" customFormat="1" x14ac:dyDescent="0.35">
      <c r="H229" s="9"/>
    </row>
    <row r="230" spans="8:8" s="8" customFormat="1" x14ac:dyDescent="0.35">
      <c r="H230" s="9"/>
    </row>
    <row r="231" spans="8:8" s="8" customFormat="1" x14ac:dyDescent="0.35">
      <c r="H231" s="9"/>
    </row>
    <row r="232" spans="8:8" s="8" customFormat="1" x14ac:dyDescent="0.35">
      <c r="H232" s="9"/>
    </row>
    <row r="233" spans="8:8" s="8" customFormat="1" x14ac:dyDescent="0.35">
      <c r="H233" s="9"/>
    </row>
    <row r="234" spans="8:8" s="8" customFormat="1" x14ac:dyDescent="0.35">
      <c r="H234" s="9"/>
    </row>
    <row r="235" spans="8:8" s="8" customFormat="1" x14ac:dyDescent="0.35">
      <c r="H235" s="9"/>
    </row>
    <row r="236" spans="8:8" s="8" customFormat="1" x14ac:dyDescent="0.35">
      <c r="H236" s="9"/>
    </row>
    <row r="237" spans="8:8" s="8" customFormat="1" x14ac:dyDescent="0.35">
      <c r="H237" s="9"/>
    </row>
    <row r="238" spans="8:8" s="8" customFormat="1" x14ac:dyDescent="0.35">
      <c r="H238" s="9"/>
    </row>
    <row r="239" spans="8:8" s="8" customFormat="1" x14ac:dyDescent="0.35">
      <c r="H239" s="9"/>
    </row>
    <row r="240" spans="8:8" s="8" customFormat="1" x14ac:dyDescent="0.35">
      <c r="H240" s="9"/>
    </row>
    <row r="241" spans="8:8" s="8" customFormat="1" x14ac:dyDescent="0.35">
      <c r="H241" s="9"/>
    </row>
    <row r="242" spans="8:8" s="8" customFormat="1" x14ac:dyDescent="0.35">
      <c r="H242" s="9"/>
    </row>
    <row r="243" spans="8:8" s="8" customFormat="1" x14ac:dyDescent="0.35">
      <c r="H243" s="9"/>
    </row>
    <row r="244" spans="8:8" s="8" customFormat="1" x14ac:dyDescent="0.35">
      <c r="H244" s="9"/>
    </row>
    <row r="245" spans="8:8" s="8" customFormat="1" x14ac:dyDescent="0.35">
      <c r="H245" s="9"/>
    </row>
    <row r="246" spans="8:8" s="8" customFormat="1" x14ac:dyDescent="0.35">
      <c r="H246" s="9"/>
    </row>
    <row r="247" spans="8:8" s="8" customFormat="1" x14ac:dyDescent="0.35">
      <c r="H247" s="9"/>
    </row>
    <row r="248" spans="8:8" s="8" customFormat="1" x14ac:dyDescent="0.35">
      <c r="H248" s="9"/>
    </row>
    <row r="249" spans="8:8" s="8" customFormat="1" x14ac:dyDescent="0.35">
      <c r="H249" s="9"/>
    </row>
    <row r="250" spans="8:8" s="8" customFormat="1" x14ac:dyDescent="0.35">
      <c r="H250" s="9"/>
    </row>
    <row r="251" spans="8:8" s="8" customFormat="1" x14ac:dyDescent="0.35">
      <c r="H251" s="9"/>
    </row>
    <row r="252" spans="8:8" s="8" customFormat="1" x14ac:dyDescent="0.35">
      <c r="H252" s="9"/>
    </row>
    <row r="253" spans="8:8" s="8" customFormat="1" x14ac:dyDescent="0.35">
      <c r="H253" s="9"/>
    </row>
    <row r="254" spans="8:8" s="8" customFormat="1" x14ac:dyDescent="0.35">
      <c r="H254" s="9"/>
    </row>
    <row r="255" spans="8:8" s="8" customFormat="1" x14ac:dyDescent="0.35">
      <c r="H255" s="9"/>
    </row>
    <row r="256" spans="8:8" s="8" customFormat="1" x14ac:dyDescent="0.35">
      <c r="H256" s="9"/>
    </row>
    <row r="257" spans="8:8" s="8" customFormat="1" x14ac:dyDescent="0.35">
      <c r="H257" s="9"/>
    </row>
    <row r="258" spans="8:8" s="8" customFormat="1" x14ac:dyDescent="0.35">
      <c r="H258" s="9"/>
    </row>
    <row r="259" spans="8:8" s="8" customFormat="1" x14ac:dyDescent="0.35">
      <c r="H259" s="9"/>
    </row>
    <row r="260" spans="8:8" s="8" customFormat="1" x14ac:dyDescent="0.35">
      <c r="H260" s="9"/>
    </row>
    <row r="261" spans="8:8" s="8" customFormat="1" x14ac:dyDescent="0.35">
      <c r="H261" s="9"/>
    </row>
    <row r="262" spans="8:8" s="8" customFormat="1" x14ac:dyDescent="0.35">
      <c r="H262" s="9"/>
    </row>
    <row r="263" spans="8:8" s="8" customFormat="1" x14ac:dyDescent="0.35">
      <c r="H263" s="9"/>
    </row>
    <row r="264" spans="8:8" s="8" customFormat="1" x14ac:dyDescent="0.35">
      <c r="H264" s="9"/>
    </row>
    <row r="265" spans="8:8" s="8" customFormat="1" x14ac:dyDescent="0.35">
      <c r="H265" s="9"/>
    </row>
    <row r="266" spans="8:8" s="8" customFormat="1" x14ac:dyDescent="0.35">
      <c r="H266" s="9"/>
    </row>
    <row r="267" spans="8:8" s="8" customFormat="1" x14ac:dyDescent="0.35">
      <c r="H267" s="9"/>
    </row>
    <row r="268" spans="8:8" s="8" customFormat="1" x14ac:dyDescent="0.35">
      <c r="H268" s="9"/>
    </row>
    <row r="269" spans="8:8" s="8" customFormat="1" x14ac:dyDescent="0.35">
      <c r="H269" s="9"/>
    </row>
    <row r="270" spans="8:8" s="8" customFormat="1" x14ac:dyDescent="0.35">
      <c r="H270" s="9"/>
    </row>
    <row r="271" spans="8:8" s="8" customFormat="1" x14ac:dyDescent="0.35">
      <c r="H271" s="9"/>
    </row>
    <row r="272" spans="8:8" s="8" customFormat="1" x14ac:dyDescent="0.35">
      <c r="H272" s="9"/>
    </row>
    <row r="273" spans="8:8" s="8" customFormat="1" x14ac:dyDescent="0.35">
      <c r="H273" s="9"/>
    </row>
    <row r="274" spans="8:8" s="8" customFormat="1" x14ac:dyDescent="0.35">
      <c r="H274" s="9"/>
    </row>
    <row r="275" spans="8:8" s="8" customFormat="1" x14ac:dyDescent="0.35">
      <c r="H275" s="9"/>
    </row>
    <row r="276" spans="8:8" s="8" customFormat="1" x14ac:dyDescent="0.35">
      <c r="H276" s="9"/>
    </row>
    <row r="277" spans="8:8" s="8" customFormat="1" x14ac:dyDescent="0.35">
      <c r="H277" s="9"/>
    </row>
    <row r="278" spans="8:8" s="8" customFormat="1" x14ac:dyDescent="0.35">
      <c r="H278" s="9"/>
    </row>
    <row r="279" spans="8:8" s="8" customFormat="1" x14ac:dyDescent="0.35">
      <c r="H279" s="9"/>
    </row>
    <row r="280" spans="8:8" s="8" customFormat="1" x14ac:dyDescent="0.35">
      <c r="H280" s="9"/>
    </row>
    <row r="281" spans="8:8" s="8" customFormat="1" x14ac:dyDescent="0.35">
      <c r="H281" s="9"/>
    </row>
    <row r="282" spans="8:8" s="8" customFormat="1" x14ac:dyDescent="0.35">
      <c r="H282" s="9"/>
    </row>
    <row r="283" spans="8:8" s="8" customFormat="1" x14ac:dyDescent="0.35">
      <c r="H283" s="9"/>
    </row>
    <row r="284" spans="8:8" s="8" customFormat="1" x14ac:dyDescent="0.35">
      <c r="H284" s="9"/>
    </row>
    <row r="285" spans="8:8" s="8" customFormat="1" x14ac:dyDescent="0.35">
      <c r="H285" s="9"/>
    </row>
    <row r="286" spans="8:8" s="8" customFormat="1" x14ac:dyDescent="0.35">
      <c r="H286" s="9"/>
    </row>
    <row r="287" spans="8:8" s="8" customFormat="1" x14ac:dyDescent="0.35">
      <c r="H287" s="9"/>
    </row>
    <row r="288" spans="8:8" s="8" customFormat="1" x14ac:dyDescent="0.35">
      <c r="H288" s="9"/>
    </row>
    <row r="289" spans="8:8" s="8" customFormat="1" x14ac:dyDescent="0.35">
      <c r="H289" s="9"/>
    </row>
    <row r="290" spans="8:8" s="8" customFormat="1" x14ac:dyDescent="0.35">
      <c r="H290" s="9"/>
    </row>
    <row r="291" spans="8:8" s="8" customFormat="1" x14ac:dyDescent="0.35">
      <c r="H291" s="9"/>
    </row>
    <row r="292" spans="8:8" s="8" customFormat="1" x14ac:dyDescent="0.35">
      <c r="H292" s="9"/>
    </row>
    <row r="293" spans="8:8" s="8" customFormat="1" x14ac:dyDescent="0.35">
      <c r="H293" s="9"/>
    </row>
    <row r="294" spans="8:8" s="8" customFormat="1" x14ac:dyDescent="0.35">
      <c r="H294" s="9"/>
    </row>
    <row r="295" spans="8:8" s="8" customFormat="1" x14ac:dyDescent="0.35">
      <c r="H295" s="9"/>
    </row>
    <row r="296" spans="8:8" s="8" customFormat="1" x14ac:dyDescent="0.35">
      <c r="H296" s="9"/>
    </row>
    <row r="297" spans="8:8" s="8" customFormat="1" x14ac:dyDescent="0.35">
      <c r="H297" s="9"/>
    </row>
    <row r="298" spans="8:8" s="8" customFormat="1" x14ac:dyDescent="0.35">
      <c r="H298" s="9"/>
    </row>
    <row r="299" spans="8:8" s="8" customFormat="1" x14ac:dyDescent="0.35">
      <c r="H299" s="9"/>
    </row>
    <row r="300" spans="8:8" s="8" customFormat="1" x14ac:dyDescent="0.35">
      <c r="H300" s="9"/>
    </row>
    <row r="301" spans="8:8" s="8" customFormat="1" x14ac:dyDescent="0.35">
      <c r="H301" s="9"/>
    </row>
    <row r="302" spans="8:8" s="8" customFormat="1" x14ac:dyDescent="0.35">
      <c r="H302" s="9"/>
    </row>
    <row r="303" spans="8:8" s="8" customFormat="1" x14ac:dyDescent="0.35">
      <c r="H303" s="9"/>
    </row>
    <row r="304" spans="8:8" s="8" customFormat="1" x14ac:dyDescent="0.35">
      <c r="H304" s="9"/>
    </row>
    <row r="305" spans="8:8" s="8" customFormat="1" x14ac:dyDescent="0.35">
      <c r="H305" s="9"/>
    </row>
    <row r="306" spans="8:8" s="8" customFormat="1" x14ac:dyDescent="0.35">
      <c r="H306" s="9"/>
    </row>
    <row r="307" spans="8:8" s="8" customFormat="1" x14ac:dyDescent="0.35">
      <c r="H307" s="9"/>
    </row>
    <row r="308" spans="8:8" s="8" customFormat="1" x14ac:dyDescent="0.35">
      <c r="H308" s="9"/>
    </row>
    <row r="309" spans="8:8" s="8" customFormat="1" x14ac:dyDescent="0.35">
      <c r="H309" s="9"/>
    </row>
    <row r="310" spans="8:8" s="8" customFormat="1" x14ac:dyDescent="0.35">
      <c r="H310" s="9"/>
    </row>
    <row r="311" spans="8:8" s="8" customFormat="1" x14ac:dyDescent="0.35">
      <c r="H311" s="9"/>
    </row>
    <row r="312" spans="8:8" s="8" customFormat="1" x14ac:dyDescent="0.35">
      <c r="H312" s="9"/>
    </row>
    <row r="313" spans="8:8" s="8" customFormat="1" x14ac:dyDescent="0.35">
      <c r="H313" s="9"/>
    </row>
  </sheetData>
  <sheetProtection algorithmName="SHA-512" hashValue="RTbWYHUe38OPXgGWsBgnXZutgyT6KRtF1rHxTQlkglt5VuHUrSGRKiZryBXQZghDgApwjzwUuXlqsRnw5qhK2A==" saltValue="bSp7Vjplbw0BLLkA9njNVA==" spinCount="100000" sheet="1" selectLockedCells="1"/>
  <mergeCells count="4">
    <mergeCell ref="C7:F7"/>
    <mergeCell ref="B103:C104"/>
    <mergeCell ref="S63:T63"/>
    <mergeCell ref="U63:V63"/>
  </mergeCells>
  <dataValidations count="6">
    <dataValidation type="decimal" operator="greaterThanOrEqual" allowBlank="1" showInputMessage="1" showErrorMessage="1" sqref="F16:F18 H16:H19">
      <formula1>0</formula1>
    </dataValidation>
    <dataValidation type="list" allowBlank="1" showInputMessage="1" showErrorMessage="1" sqref="D16:E61">
      <formula1>$AD$15:$AD$16</formula1>
    </dataValidation>
    <dataValidation operator="greaterThanOrEqual" allowBlank="1" showInputMessage="1" showErrorMessage="1" sqref="I16:I61"/>
    <dataValidation type="decimal" allowBlank="1" showInputMessage="1" showErrorMessage="1" sqref="C79">
      <formula1>-100000000000000000000</formula1>
      <formula2>100000000000000000000</formula2>
    </dataValidation>
    <dataValidation type="list" allowBlank="1" showInputMessage="1" showErrorMessage="1" sqref="G16:G61">
      <formula1>"2020,2021,2022,2023"</formula1>
    </dataValidation>
    <dataValidation type="decimal" operator="lessThanOrEqual" allowBlank="1" showInputMessage="1" showErrorMessage="1" sqref="C70:C71">
      <formula1>0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>
    <f:field ref="objname" par="" text="20220418_Antragsbeilage_Minderauslastung_Land_Steiermark_Beilage001-Caritas_der_Diözese_Graz-Seckau" edit="true"/>
    <f:field ref="objsubject" par="" text="" edit="true"/>
    <f:field ref="objcreatedby" par="" text="Kaufmann, Philipp, MA"/>
    <f:field ref="objcreatedat" par="" date="2022-04-21T11:44:01" text="21.04.2022 11:44:01"/>
    <f:field ref="objchangedby" par="" text="Kaufmann, Philipp, MA"/>
    <f:field ref="objmodifiedat" par="" date="2022-04-21T12:00:45" text="21.04.2022 12:00:45"/>
    <f:field ref="doc_FSCFOLIO_1_1001_FieldDocumentNumber" par="" text=""/>
    <f:field ref="doc_FSCFOLIO_1_1001_FieldSubject" par="" text="" edit="true"/>
    <f:field ref="FSCFOLIO_1_1001_FieldCurrentUser" par="" text="Philipp Kaufmann, MA"/>
    <f:field ref="CCAPRECONFIG_15_1001_Objektname" par="" text="20220418_Antragsbeilage_Minderauslastung_Land_Steiermark_Beilage001-Caritas_der_Diözese_Graz-Seckau" edit="true"/>
    <f:field ref="CCAPRECONFIG_15_1001_Objektname" par="" text="20220418_Antragsbeilage_Minderauslastung_Land_Steiermark_Beilage001-Caritas_der_Diözese_Graz-Seckau" edit="true"/>
    <f:field ref="LSTMKPRECONFIG_1_1001_FieldDistributionListCopy" par="" text="" multiline="true"/>
    <f:field ref="LSTMKPRECONFIG_1_1001_FieldDistributionList" par="" text="1. Caritas der Diözese Graz-Seckau, Grabenstraße 39, 8010 Graz, per E-Mail&#10;" multiline="true"/>
  </f:record>
  <f:display par="" text="Allgemein"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  <f:field ref="LSTMKPRECONFIG_1_1001_FieldDistributionListCopy" text="Ergeht abschriftlich an"/>
    <f:field ref="LSTMKPRECONFIG_1_1001_FieldDistributionList" text="Ergeht an"/>
  </f:display>
  <f:display par="" text="Serienbrief">
    <f:field ref="doc_FSCFOLIO_1_1001_FieldDocumentNumber" text="Dokument Nummer"/>
    <f:field ref="doc_FSCFOLIO_1_1001_FieldSubject" text="Betreff"/>
  </f:display>
  <f:record inx="1">
    <f:field ref="CCAPRECONFIG_15_1001_Beilagenanzahl" par="" text=""/>
    <f:field ref="CCAPRECONFIG_15_1001_Anrede" par="" text="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Grabenstraße"/>
    <f:field ref="CCAPRECONFIG_15_1001_Hausnummer" par="" text="39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betreuung.pflege@caritas-steiermark.at"/>
    <f:field ref="CCAPRECONFIG_15_1001_Postalische_Adresse" par="" text="Caritas der Diözese Graz-Seckau&#10;Grabenstraße 39&#10;8010 Graz"/>
    <f:field ref="CCAPRECONFIG_15_1001_Adresse" par="" text="Grabenstraße 39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Caritas der Diözese Graz-Seckau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display par="" text="Serialcontext &gt; Adressat/innen">
    <f:field ref="CCAPRECONFIG_15_1001_Beilagenanzahl" text="Anzahl der Beilagen"/>
    <f:field ref="CCAPRECONFIG_15_1001_Anrede" text="Anrede"/>
    <f:field ref="CCAPRECONFIG_15_1001_Anrede_Briefkopf" text="Anrede Briefkopf"/>
    <f:field ref="CCAPRECONFIG_15_1001_Geschlecht_Anrede" text="Geschlecht Anrede"/>
    <f:field ref="CCAPRECONFIG_15_1001_Titel" text="Titel"/>
    <f:field ref="CCAPRECONFIG_15_1001_Nachgestellter_Titel" text="Nachgestellter Titel"/>
    <f:field ref="CCAPRECONFIG_15_1001_Vorname" text="Vorname"/>
    <f:field ref="CCAPRECONFIG_15_1001_Nachname" text="Nachname"/>
    <f:field ref="CCAPRECONFIG_15_1001_zH" text="zH"/>
    <f:field ref="CCAPRECONFIG_15_1001_Geschlecht" text="Geschlecht"/>
    <f:field ref="CCAPRECONFIG_15_1001_Strasse" text="Strasse"/>
    <f:field ref="CCAPRECONFIG_15_1001_Hausnummer" text="Hausnummer"/>
    <f:field ref="CCAPRECONFIG_15_1001_Stiege" text="Stiege"/>
    <f:field ref="CCAPRECONFIG_15_1001_Stock" text="Stock"/>
    <f:field ref="CCAPRECONFIG_15_1001_Tuer" text="Tuer"/>
    <f:field ref="CCAPRECONFIG_15_1001_Postfach" text="Postfach"/>
    <f:field ref="CCAPRECONFIG_15_1001_Postleitzahl" text="Postleitzahl"/>
    <f:field ref="CCAPRECONFIG_15_1001_Ort" text="Ort"/>
    <f:field ref="CCAPRECONFIG_15_1001_Land" text="Land"/>
    <f:field ref="CCAPRECONFIG_15_1001_Email" text="Email"/>
    <f:field ref="CCAPRECONFIG_15_1001_Postalische_Adresse" text="Postalische Adresse"/>
    <f:field ref="CCAPRECONFIG_15_1001_Adresse" text="Adresse"/>
    <f:field ref="CCAPRECONFIG_15_1001_Fax" text="Fax"/>
    <f:field ref="CCAPRECONFIG_15_1001_Telefon" text="Telefon"/>
    <f:field ref="CCAPRECONFIG_15_1001_Geburtsdatum" text="Geburtsdatum"/>
    <f:field ref="CCAPRECONFIG_15_1001_Sozialversicherungsnummer" text="Sozialversicherungsnummer"/>
    <f:field ref="CCAPRECONFIG_15_1001_Berufstitel" text="Berufstitel"/>
    <f:field ref="CCAPRECONFIG_15_1001_Funktionsbezeichnung" text="Funktionsbezeichnung"/>
    <f:field ref="CCAPRECONFIG_15_1001_Organisationsname" text="Organisationsname"/>
    <f:field ref="CCAPRECONFIG_15_1001_Organisationskurzname" text="Organisationskurzname"/>
    <f:field ref="CCAPRECONFIG_15_1001_Abschriftsbemerkung" text="Abschriftsbemerkung"/>
    <f:field ref="CCAPRECONFIG_15_1001_Name_Zeile_2" text="Name Zeile 2"/>
    <f:field ref="CCAPRECONFIG_15_1001_Name_Zeile_3" text="Name Zeile 3"/>
    <f:field ref="CCAPRECONFIG_15_1001_Firmenbuchnummer" text="Firmenbuchnummer"/>
    <f:field ref="CCAPRECONFIG_15_1001_Versandart" text="Versandart"/>
    <f:field ref="CCAPRECONFIG_15_1001_Kategorie" text="Kategorie"/>
    <f:field ref="CCAPRECONFIG_15_1001_Rechtsform" text="Rechtsform"/>
    <f:field ref="CCAPRECONFIG_15_1001_Ziel" text="Ziel"/>
    <f:field ref="CCAPRECONFIG_15_1001_Zusatz_1" text="Zusatz 1"/>
    <f:field ref="CCAPRECONFIG_15_1001_Zusatz_2" text="Zusatz 2"/>
    <f:field ref="CCAPRECONFIG_15_1001_Zusatz_3" text="Zusatz 3"/>
    <f:field ref="CCAPRECONFIG_15_1001_Zusatz_4" text="Zusatz 4"/>
    <f:field ref="CCAPRECONFIG_15_1001_Zusatz_5" text="Zusatz 5"/>
    <f:field ref="CCAPRECONFIG_15_1001_AntwortReferenz" text="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Förderdaten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Jöbstl Norbert</dc:creator>
  <cp:lastModifiedBy>Kaufmann Philipp</cp:lastModifiedBy>
  <dcterms:created xsi:type="dcterms:W3CDTF">2021-05-03T08:40:34Z</dcterms:created>
  <dcterms:modified xsi:type="dcterms:W3CDTF">2023-09-25T09:01:16Z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FG@2108.100:dpSalutation">
    <vt:lpwstr/>
  </property>
  <property fmtid="{D5CDD505-2E9C-101B-9397-08002B2CF9AE}" pid="3" name="FSC#CFG@2108.100:dpFirstAddresseeName">
    <vt:lpwstr/>
  </property>
  <property fmtid="{D5CDD505-2E9C-101B-9397-08002B2CF9AE}" pid="4" name="FSC#CFG@2108.100:dpFirstAddresseeFirstname">
    <vt:lpwstr/>
  </property>
  <property fmtid="{D5CDD505-2E9C-101B-9397-08002B2CF9AE}" pid="5" name="FSC#CFG@2108.100:dpFirstAddresseeOrgName">
    <vt:lpwstr/>
  </property>
  <property fmtid="{D5CDD505-2E9C-101B-9397-08002B2CF9AE}" pid="6" name="FSC#CFG@2108.100:dpFirstAddresseeOrgnameaddon1">
    <vt:lpwstr/>
  </property>
  <property fmtid="{D5CDD505-2E9C-101B-9397-08002B2CF9AE}" pid="7" name="FSC#CFG@2108.100:dpFirstAddresseeBirthdate">
    <vt:lpwstr/>
  </property>
  <property fmtid="{D5CDD505-2E9C-101B-9397-08002B2CF9AE}" pid="8" name="FSC#CFG@2108.100:dpFirstAddresseeStreet">
    <vt:lpwstr/>
  </property>
  <property fmtid="{D5CDD505-2E9C-101B-9397-08002B2CF9AE}" pid="9" name="FSC#CFG@2108.100:dpFirstAddresseeStreetNumber">
    <vt:lpwstr/>
  </property>
  <property fmtid="{D5CDD505-2E9C-101B-9397-08002B2CF9AE}" pid="10" name="FSC#CFG@2108.100:dpFirstAddresseeZipcode">
    <vt:lpwstr/>
  </property>
  <property fmtid="{D5CDD505-2E9C-101B-9397-08002B2CF9AE}" pid="11" name="FSC#CFG@2108.100:dpFirstAddresseeCity">
    <vt:lpwstr/>
  </property>
  <property fmtid="{D5CDD505-2E9C-101B-9397-08002B2CF9AE}" pid="12" name="FSC#CFG@2108.100:dpPersEmail">
    <vt:lpwstr/>
  </property>
  <property fmtid="{D5CDD505-2E9C-101B-9397-08002B2CF9AE}" pid="13" name="FSC#CFG@2108.100:dpApproverGender">
    <vt:lpwstr>weiblich</vt:lpwstr>
  </property>
  <property fmtid="{D5CDD505-2E9C-101B-9397-08002B2CF9AE}" pid="14" name="FSC#CFG@2108.100:dpFileResponsibleGender">
    <vt:lpwstr>Leiter</vt:lpwstr>
  </property>
  <property fmtid="{D5CDD505-2E9C-101B-9397-08002B2CF9AE}" pid="15" name="FSC#CFG@2108.100:dpFileResponsibleGenderBH">
    <vt:lpwstr>BEZIRKSHAUPTMANN</vt:lpwstr>
  </property>
  <property fmtid="{D5CDD505-2E9C-101B-9397-08002B2CF9AE}" pid="16" name="FSC#CFG@2108.100:dpFileResponsibleFAX">
    <vt:lpwstr>+43 (316) 877-3373</vt:lpwstr>
  </property>
  <property fmtid="{D5CDD505-2E9C-101B-9397-08002B2CF9AE}" pid="17" name="FSC#CFG@2108.100:dpFileResponsibleEmail">
    <vt:lpwstr>christian.schwarz@stmk.gv.at</vt:lpwstr>
  </property>
  <property fmtid="{D5CDD505-2E9C-101B-9397-08002B2CF9AE}" pid="18" name="FSC#CFG@2108.100:dpFileResponsibleAddrCity">
    <vt:lpwstr>Graz</vt:lpwstr>
  </property>
  <property fmtid="{D5CDD505-2E9C-101B-9397-08002B2CF9AE}" pid="19" name="FSC#CFG@2108.100:dpFileResponsibleAddrZipCode">
    <vt:lpwstr>8010</vt:lpwstr>
  </property>
  <property fmtid="{D5CDD505-2E9C-101B-9397-08002B2CF9AE}" pid="20" name="FSC#CFG@2108.100:dpFileResponsibleAddrStreet">
    <vt:lpwstr>Friedrichgasse 9</vt:lpwstr>
  </property>
  <property fmtid="{D5CDD505-2E9C-101B-9397-08002B2CF9AE}" pid="21" name="FSC#LSTMKPRECONFIG@1.1001:PageChargessumbrutto">
    <vt:lpwstr>0,00</vt:lpwstr>
  </property>
  <property fmtid="{D5CDD505-2E9C-101B-9397-08002B2CF9AE}" pid="22" name="FSC#LSTMKPRECONFIG@1.1001:PageChargessumnetto">
    <vt:lpwstr>0,00</vt:lpwstr>
  </property>
  <property fmtid="{D5CDD505-2E9C-101B-9397-08002B2CF9AE}" pid="23" name="FSC#LSTMKPRECONFIG@1.1001:PageChargessumvat">
    <vt:lpwstr>0,00</vt:lpwstr>
  </property>
  <property fmtid="{D5CDD505-2E9C-101B-9397-08002B2CF9AE}" pid="24" name="FSC#CFG@2108.100:dpAcceptDraftList">
    <vt:lpwstr>Mag. Wolfgang Fischer_x000d_
Christian Schwarz</vt:lpwstr>
  </property>
  <property fmtid="{D5CDD505-2E9C-101B-9397-08002B2CF9AE}" pid="25" name="FSC#CFG@2108.100:dpAcceptDraft">
    <vt:lpwstr>Mag. Wolfgang Fischer</vt:lpwstr>
  </property>
  <property fmtid="{D5CDD505-2E9C-101B-9397-08002B2CF9AE}" pid="26" name="FSC#CFG@2108.100:DistributionListTest">
    <vt:lpwstr/>
  </property>
  <property fmtid="{D5CDD505-2E9C-101B-9397-08002B2CF9AE}" pid="27" name="FSC#CFG@2108.100:dpAddresseeIBAN">
    <vt:lpwstr/>
  </property>
  <property fmtid="{D5CDD505-2E9C-101B-9397-08002B2CF9AE}" pid="28" name="FSC#CFG@2108.100:dpAddresseeBIC">
    <vt:lpwstr/>
  </property>
  <property fmtid="{D5CDD505-2E9C-101B-9397-08002B2CF9AE}" pid="29" name="FSC#CFG@2108.100:dpViewedList">
    <vt:lpwstr/>
  </property>
  <property fmtid="{D5CDD505-2E9C-101B-9397-08002B2CF9AE}" pid="30" name="FSC#CFG@2108.100:dpSubjAreaBasenr">
    <vt:lpwstr>GH-PF.01</vt:lpwstr>
  </property>
  <property fmtid="{D5CDD505-2E9C-101B-9397-08002B2CF9AE}" pid="31" name="FSC#CFG@2108.100:dpRelatedReference">
    <vt:lpwstr/>
  </property>
  <property fmtid="{D5CDD505-2E9C-101B-9397-08002B2CF9AE}" pid="32" name="FSC#CFG@2108.100:dpfilerelatedfile">
    <vt:lpwstr/>
  </property>
  <property fmtid="{D5CDD505-2E9C-101B-9397-08002B2CF9AE}" pid="33" name="FSC#CFG@2108.100:dpRelatedtoSubfileopenedat">
    <vt:lpwstr/>
  </property>
  <property fmtid="{D5CDD505-2E9C-101B-9397-08002B2CF9AE}" pid="34" name="FSC#CFG@2108.100:dpSubjectAreaFileSubject">
    <vt:lpwstr>Förderung COVID19-bedingte Minderauslastung Pflegeheim und Sonderkrankenanstalten</vt:lpwstr>
  </property>
  <property fmtid="{D5CDD505-2E9C-101B-9397-08002B2CF9AE}" pid="35" name="FSC#CFG@2108.100:dpSubjectAreaFileObjmlname">
    <vt:lpwstr/>
  </property>
  <property fmtid="{D5CDD505-2E9C-101B-9397-08002B2CF9AE}" pid="36" name="FSC#CFG@2108.100:dpAdresseeOrgAuthorityId">
    <vt:lpwstr/>
  </property>
  <property fmtid="{D5CDD505-2E9C-101B-9397-08002B2CF9AE}" pid="37" name="FSC#CFG@2108.100:dpIncattachments">
    <vt:lpwstr/>
  </property>
  <property fmtid="{D5CDD505-2E9C-101B-9397-08002B2CF9AE}" pid="38" name="FSC#CFG@2108.100:dpFirstAddresseeFileTitleFullNamePostTitle_textfield">
    <vt:lpwstr/>
  </property>
  <property fmtid="{D5CDD505-2E9C-101B-9397-08002B2CF9AE}" pid="39" name="FSC#CFG@2108.100:dpFirstAddresseeFileOrgName_textfield">
    <vt:lpwstr/>
  </property>
  <property fmtid="{D5CDD505-2E9C-101B-9397-08002B2CF9AE}" pid="40" name="FSC#CFG@2108.100:dpFirstAddresseeFileDateofBirth_textfield">
    <vt:lpwstr/>
  </property>
  <property fmtid="{D5CDD505-2E9C-101B-9397-08002B2CF9AE}" pid="41" name="FSC#CFG@2108.100:dpFirstAddresseeGenderShort">
    <vt:lpwstr/>
  </property>
  <property fmtid="{D5CDD505-2E9C-101B-9397-08002B2CF9AE}" pid="42" name="FSC#CFG@2108.100:dpFirstAddresseeGenderShortHerr">
    <vt:lpwstr/>
  </property>
  <property fmtid="{D5CDD505-2E9C-101B-9397-08002B2CF9AE}" pid="43" name="FSC#CFG@2108.100:dpFirstAddresseeGenderPronom">
    <vt:lpwstr/>
  </property>
  <property fmtid="{D5CDD505-2E9C-101B-9397-08002B2CF9AE}" pid="44" name="FSC#CFG@2108.100:dpFirstAddresseeFileAddresse">
    <vt:lpwstr/>
  </property>
  <property fmtid="{D5CDD505-2E9C-101B-9397-08002B2CF9AE}" pid="45" name="FSC#CFG@2108.100:dpFirstAddresseeFileAdditional1_textfield">
    <vt:lpwstr/>
  </property>
  <property fmtid="{D5CDD505-2E9C-101B-9397-08002B2CF9AE}" pid="46" name="FSC#CFG@2108.100:dpSecondAddresseeFileTitleFullNamePostTitle_textfield">
    <vt:lpwstr/>
  </property>
  <property fmtid="{D5CDD505-2E9C-101B-9397-08002B2CF9AE}" pid="47" name="FSC#CFG@2108.100:dpSecondAddresseeFileOrgName_textfield">
    <vt:lpwstr/>
  </property>
  <property fmtid="{D5CDD505-2E9C-101B-9397-08002B2CF9AE}" pid="48" name="FSC#CFG@2108.100:dpSecondAddresseeFileZH_textfield">
    <vt:lpwstr/>
  </property>
  <property fmtid="{D5CDD505-2E9C-101B-9397-08002B2CF9AE}" pid="49" name="FSC#CFG@2108.100:dpSecondAddresseeFileAdditional1_textfield">
    <vt:lpwstr/>
  </property>
  <property fmtid="{D5CDD505-2E9C-101B-9397-08002B2CF9AE}" pid="50" name="FSC#CFG@2108.100:dpGStsubfileopenedat">
    <vt:lpwstr>12.11.2021</vt:lpwstr>
  </property>
  <property fmtid="{D5CDD505-2E9C-101B-9397-08002B2CF9AE}" pid="51" name="FSC#CFG@2108.100:dpAkt_1st_KGNr">
    <vt:lpwstr/>
  </property>
  <property fmtid="{D5CDD505-2E9C-101B-9397-08002B2CF9AE}" pid="52" name="FSC#CFG@2108.100:dpAkt_2nd_KGNr">
    <vt:lpwstr/>
  </property>
  <property fmtid="{D5CDD505-2E9C-101B-9397-08002B2CF9AE}" pid="53" name="FSC#CFG@2108.100:dpAkt_3rd_KGNr">
    <vt:lpwstr/>
  </property>
  <property fmtid="{D5CDD505-2E9C-101B-9397-08002B2CF9AE}" pid="54" name="FSC#CFG@2108.100:dpAkt_1st_KGName">
    <vt:lpwstr/>
  </property>
  <property fmtid="{D5CDD505-2E9C-101B-9397-08002B2CF9AE}" pid="55" name="FSC#CFG@2108.100:dpAkt_2nd_KGName">
    <vt:lpwstr/>
  </property>
  <property fmtid="{D5CDD505-2E9C-101B-9397-08002B2CF9AE}" pid="56" name="FSC#CFG@2108.100:dpAkt_3rd_KGName">
    <vt:lpwstr/>
  </property>
  <property fmtid="{D5CDD505-2E9C-101B-9397-08002B2CF9AE}" pid="57" name="FSC#CFG@2108.100:dpAkt_1st_Einlagezahl">
    <vt:lpwstr/>
  </property>
  <property fmtid="{D5CDD505-2E9C-101B-9397-08002B2CF9AE}" pid="58" name="FSC#CFG@2108.100:dpAkt_2nd_Einlagezahl">
    <vt:lpwstr/>
  </property>
  <property fmtid="{D5CDD505-2E9C-101B-9397-08002B2CF9AE}" pid="59" name="FSC#CFG@2108.100:dpAkt_3rd_Einlagezahl">
    <vt:lpwstr/>
  </property>
  <property fmtid="{D5CDD505-2E9C-101B-9397-08002B2CF9AE}" pid="60" name="FSC#CFG@2108.100:dpAkt_1st_Grundstuecknr">
    <vt:lpwstr/>
  </property>
  <property fmtid="{D5CDD505-2E9C-101B-9397-08002B2CF9AE}" pid="61" name="FSC#CFG@2108.100:dpAkt_2nd_Grundstuecknr">
    <vt:lpwstr/>
  </property>
  <property fmtid="{D5CDD505-2E9C-101B-9397-08002B2CF9AE}" pid="62" name="FSC#CFG@2108.100:dpAkt_3rd_Grundstuecknr">
    <vt:lpwstr/>
  </property>
  <property fmtid="{D5CDD505-2E9C-101B-9397-08002B2CF9AE}" pid="63" name="FSC#CFG@2108.100:dpGST_1st_KGNr">
    <vt:lpwstr/>
  </property>
  <property fmtid="{D5CDD505-2E9C-101B-9397-08002B2CF9AE}" pid="64" name="FSC#CFG@2108.100:dpGST_2nd_KGNr">
    <vt:lpwstr/>
  </property>
  <property fmtid="{D5CDD505-2E9C-101B-9397-08002B2CF9AE}" pid="65" name="FSC#CFG@2108.100:dpGST_3rd_KGNr">
    <vt:lpwstr/>
  </property>
  <property fmtid="{D5CDD505-2E9C-101B-9397-08002B2CF9AE}" pid="66" name="FSC#CFG@2108.100:dpGST_1st_KGName">
    <vt:lpwstr/>
  </property>
  <property fmtid="{D5CDD505-2E9C-101B-9397-08002B2CF9AE}" pid="67" name="FSC#CFG@2108.100:dpGST_2nd_KGName">
    <vt:lpwstr/>
  </property>
  <property fmtid="{D5CDD505-2E9C-101B-9397-08002B2CF9AE}" pid="68" name="FSC#CFG@2108.100:dpGST_3rd_KGName">
    <vt:lpwstr/>
  </property>
  <property fmtid="{D5CDD505-2E9C-101B-9397-08002B2CF9AE}" pid="69" name="FSC#CFG@2108.100:dpGST_1st_Einlagezahl">
    <vt:lpwstr/>
  </property>
  <property fmtid="{D5CDD505-2E9C-101B-9397-08002B2CF9AE}" pid="70" name="FSC#CFG@2108.100:dpGST_2nd_Einlagezahl">
    <vt:lpwstr/>
  </property>
  <property fmtid="{D5CDD505-2E9C-101B-9397-08002B2CF9AE}" pid="71" name="FSC#CFG@2108.100:dpGST_3rd_Einlagezahl">
    <vt:lpwstr/>
  </property>
  <property fmtid="{D5CDD505-2E9C-101B-9397-08002B2CF9AE}" pid="72" name="FSC#CFG@2108.100:dpGST_1st_Grundstuecknr">
    <vt:lpwstr/>
  </property>
  <property fmtid="{D5CDD505-2E9C-101B-9397-08002B2CF9AE}" pid="73" name="FSC#CFG@2108.100:dpGST_2nd_Grundstuecknr">
    <vt:lpwstr/>
  </property>
  <property fmtid="{D5CDD505-2E9C-101B-9397-08002B2CF9AE}" pid="74" name="FSC#CFG@2108.100:dpGST_3rd_Grundstuecknr">
    <vt:lpwstr/>
  </property>
  <property fmtid="{D5CDD505-2E9C-101B-9397-08002B2CF9AE}" pid="75" name="FSC#CFG@2108.100:DepartmentPhone">
    <vt:lpwstr>+43 (316) 877-4400</vt:lpwstr>
  </property>
  <property fmtid="{D5CDD505-2E9C-101B-9397-08002B2CF9AE}" pid="76" name="FSC#LSTMKPRECONFIG@1.1001:OperatingDepartment">
    <vt:lpwstr>Abteilung 8 Gesundheit, Pflege und Wissenschaft</vt:lpwstr>
  </property>
  <property fmtid="{D5CDD505-2E9C-101B-9397-08002B2CF9AE}" pid="77" name="FSC#LSTMKPRECONFIG@1.1001:Office">
    <vt:lpwstr>Abteilung 8 Gesundheit, Pflege und Wissenschaft FA Gesundheit und Pflegemanagement - Referat Pflegemanagement</vt:lpwstr>
  </property>
  <property fmtid="{D5CDD505-2E9C-101B-9397-08002B2CF9AE}" pid="78" name="FSC#LSTMKPRECONFIG@1.1001:Agent">
    <vt:lpwstr>Christian Schwarz</vt:lpwstr>
  </property>
  <property fmtid="{D5CDD505-2E9C-101B-9397-08002B2CF9AE}" pid="79" name="FSC#LSTMKPRECONFIG@1.1001:AgentPhone">
    <vt:lpwstr>+43 (316) 877-4475</vt:lpwstr>
  </property>
  <property fmtid="{D5CDD505-2E9C-101B-9397-08002B2CF9AE}" pid="80" name="FSC#LSTMKPRECONFIG@1.1001:AgentFax">
    <vt:lpwstr>+43 (316) 877-3373</vt:lpwstr>
  </property>
  <property fmtid="{D5CDD505-2E9C-101B-9397-08002B2CF9AE}" pid="81" name="FSC#LSTMKPRECONFIG@1.1001:DepartmentFax">
    <vt:lpwstr>+43 (316) 877-3373</vt:lpwstr>
  </property>
  <property fmtid="{D5CDD505-2E9C-101B-9397-08002B2CF9AE}" pid="82" name="FSC#LSTMKPRECONFIG@1.1001:DepartmentEMail">
    <vt:lpwstr>pflegemanagement@stmk.gv.at</vt:lpwstr>
  </property>
  <property fmtid="{D5CDD505-2E9C-101B-9397-08002B2CF9AE}" pid="83" name="FSC#LSTMKPRECONFIG@1.1001:SubfileDate">
    <vt:lpwstr>12.11.2021</vt:lpwstr>
  </property>
  <property fmtid="{D5CDD505-2E9C-101B-9397-08002B2CF9AE}" pid="84" name="FSC#LSTMKPRECONFIG@1.1001:SubfileSubject">
    <vt:lpwstr>COVID-19: Förderung zur Kompensation eines durch covid-bedingter Minderauslastung verursachten Verlusts bei nach § 13a-SHG anerkannten Einrichtungen</vt:lpwstr>
  </property>
  <property fmtid="{D5CDD505-2E9C-101B-9397-08002B2CF9AE}" pid="85" name="FSC#LSTMKPRECONFIG@1.1001:SubfileSubjectPart2">
    <vt:lpwstr/>
  </property>
  <property fmtid="{D5CDD505-2E9C-101B-9397-08002B2CF9AE}" pid="86" name="FSC#LSTMKPRECONFIG@1.1001:SubfileNotice">
    <vt:lpwstr/>
  </property>
  <property fmtid="{D5CDD505-2E9C-101B-9397-08002B2CF9AE}" pid="87" name="FSC#LSTMKPRECONFIG@1.1001:DepartmentZipCode">
    <vt:lpwstr>8010</vt:lpwstr>
  </property>
  <property fmtid="{D5CDD505-2E9C-101B-9397-08002B2CF9AE}" pid="88" name="FSC#LSTMKPRECONFIG@1.1001:DepartmentCountry">
    <vt:lpwstr/>
  </property>
  <property fmtid="{D5CDD505-2E9C-101B-9397-08002B2CF9AE}" pid="89" name="FSC#LSTMKPRECONFIG@1.1001:DepartmentCity">
    <vt:lpwstr>Graz</vt:lpwstr>
  </property>
  <property fmtid="{D5CDD505-2E9C-101B-9397-08002B2CF9AE}" pid="90" name="FSC#LSTMKPRECONFIG@1.1001:DepartmentStreet">
    <vt:lpwstr>Friedrichgasse 9</vt:lpwstr>
  </property>
  <property fmtid="{D5CDD505-2E9C-101B-9397-08002B2CF9AE}" pid="91" name="FSC#LSTMKPRECONFIG@1.1001:DepartmentOfficeHours">
    <vt:lpwstr>Montag bis Freitag von 8:00 bis 12:30 Uhr und nach Terminvereinbarung</vt:lpwstr>
  </property>
  <property fmtid="{D5CDD505-2E9C-101B-9397-08002B2CF9AE}" pid="92" name="FSC#LSTMKPRECONFIG@1.1001:DepartmentBusStop">
    <vt:lpwstr/>
  </property>
  <property fmtid="{D5CDD505-2E9C-101B-9397-08002B2CF9AE}" pid="93" name="FSC#LSTMKPRECONFIG@1.1001:DepartmentDVR">
    <vt:lpwstr>https://datenschutz.stmk.gv.at</vt:lpwstr>
  </property>
  <property fmtid="{D5CDD505-2E9C-101B-9397-08002B2CF9AE}" pid="94" name="FSC#LSTMKPRECONFIG@1.1001:DepartmentUID">
    <vt:lpwstr>ATU37001007</vt:lpwstr>
  </property>
  <property fmtid="{D5CDD505-2E9C-101B-9397-08002B2CF9AE}" pid="95" name="FSC#LSTMKPRECONFIG@1.1001:DepartmentGroup">
    <vt:lpwstr>AMT DER STEIERMÄRKISCHEN LANDESREGIERUNG</vt:lpwstr>
  </property>
  <property fmtid="{D5CDD505-2E9C-101B-9397-08002B2CF9AE}" pid="96" name="FSC#LSTMKPRECONFIG@1.1001:OperatingDepartmentDesc">
    <vt:lpwstr>Fachabteilung Gesundheit und Pflegemanagement</vt:lpwstr>
  </property>
  <property fmtid="{D5CDD505-2E9C-101B-9397-08002B2CF9AE}" pid="97" name="FSC#LSTMKPRECONFIG@1.1001:OfficeDesc">
    <vt:lpwstr>Referat Pflegemanagement</vt:lpwstr>
  </property>
  <property fmtid="{D5CDD505-2E9C-101B-9397-08002B2CF9AE}" pid="98" name="FSC#LSTMKPRECONFIG@1.1001:SubfileReference">
    <vt:lpwstr>ABT08GP-351916/2021-43</vt:lpwstr>
  </property>
  <property fmtid="{D5CDD505-2E9C-101B-9397-08002B2CF9AE}" pid="99" name="FSC#LSTMKPRECONFIG@1.1001:Clause">
    <vt:lpwstr>Der Fachabteilungsleiter i.V.</vt:lpwstr>
  </property>
  <property fmtid="{D5CDD505-2E9C-101B-9397-08002B2CF9AE}" pid="100" name="FSC#LSTMKPRECONFIG@1.1001:ClauseUser">
    <vt:lpwstr>Die Abteilungsleiterin</vt:lpwstr>
  </property>
  <property fmtid="{D5CDD505-2E9C-101B-9397-08002B2CF9AE}" pid="101" name="FSC#LSTMKPRECONFIG@1.1001:ExternalFile">
    <vt:lpwstr/>
  </property>
  <property fmtid="{D5CDD505-2E9C-101B-9397-08002B2CF9AE}" pid="102" name="FSC#LSTMKPRECONFIG@1.1001:ApprovedSignature">
    <vt:lpwstr>Mag.Dr. Birgit Strimitzer-Riedler</vt:lpwstr>
  </property>
  <property fmtid="{D5CDD505-2E9C-101B-9397-08002B2CF9AE}" pid="103" name="FSC#LSTMKPRECONFIG@1.1001:ApprovalList">
    <vt:lpwstr>Mag.Dr. Birgit Strimitzer-Riedler_x000d_
Dr. Dietmar Müller</vt:lpwstr>
  </property>
  <property fmtid="{D5CDD505-2E9C-101B-9397-08002B2CF9AE}" pid="104" name="FSC#LSTMKPRECONFIG@1.1001:ApprovedAt">
    <vt:lpwstr>22.11.2021</vt:lpwstr>
  </property>
  <property fmtid="{D5CDD505-2E9C-101B-9397-08002B2CF9AE}" pid="105" name="FSC#LSTMKPRECONFIG@1.1001:AuthoritySigned">
    <vt:lpwstr/>
  </property>
  <property fmtid="{D5CDD505-2E9C-101B-9397-08002B2CF9AE}" pid="106" name="FSC#LSTMKFA1B@15.1300:DistributionList">
    <vt:lpwstr/>
  </property>
  <property fmtid="{D5CDD505-2E9C-101B-9397-08002B2CF9AE}" pid="107" name="FSC#LSTMKFA1B@15.1300:DistributionListCopy">
    <vt:lpwstr/>
  </property>
  <property fmtid="{D5CDD505-2E9C-101B-9397-08002B2CF9AE}" pid="108" name="FSC#LSTMKPRECONFIG@1.1001:DistributionListCopyGISA">
    <vt:lpwstr/>
  </property>
  <property fmtid="{D5CDD505-2E9C-101B-9397-08002B2CF9AE}" pid="109" name="FSC#LSTMKA5@15.1300:FileResporg">
    <vt:lpwstr>Abteilung 8 Gesundheit, Pflege und Wissenschaft FA Gesundheit und Pflegemanagement - Referat Pflegemanagement</vt:lpwstr>
  </property>
  <property fmtid="{D5CDD505-2E9C-101B-9397-08002B2CF9AE}" pid="110" name="FSC#LSTMKA5@15.1300:SubfileResporg">
    <vt:lpwstr>Abteilung 8 Gesundheit, Pflege und Wissenschaft FA Gesundheit und Pflegemanagement - Referat Pflegemanagement</vt:lpwstr>
  </property>
  <property fmtid="{D5CDD505-2E9C-101B-9397-08002B2CF9AE}" pid="111" name="FSC#LSTMKA5@15.1300:dpSubfileNr">
    <vt:lpwstr>43</vt:lpwstr>
  </property>
  <property fmtid="{D5CDD505-2E9C-101B-9397-08002B2CF9AE}" pid="112" name="FSC#LSTMKPRECONFIG@1.1001:dpSalutation">
    <vt:lpwstr/>
  </property>
  <property fmtid="{D5CDD505-2E9C-101B-9397-08002B2CF9AE}" pid="113" name="FSC#LSTMKA5@15.1300:dpPersSalutation">
    <vt:lpwstr/>
  </property>
  <property fmtid="{D5CDD505-2E9C-101B-9397-08002B2CF9AE}" pid="114" name="FSC#LSTMKA5@15.1300:dpPersFunkTitle">
    <vt:lpwstr/>
  </property>
  <property fmtid="{D5CDD505-2E9C-101B-9397-08002B2CF9AE}" pid="115" name="FSC#LSTMKA5@15.1300:dpPersUserTitle">
    <vt:lpwstr/>
  </property>
  <property fmtid="{D5CDD505-2E9C-101B-9397-08002B2CF9AE}" pid="116" name="FSC#LSTMKA5@15.1300:dpPersFirstName">
    <vt:lpwstr/>
  </property>
  <property fmtid="{D5CDD505-2E9C-101B-9397-08002B2CF9AE}" pid="117" name="FSC#LSTMKA5@15.1300:dpPersName">
    <vt:lpwstr/>
  </property>
  <property fmtid="{D5CDD505-2E9C-101B-9397-08002B2CF9AE}" pid="118" name="FSC#LSTMKA5@15.1300:dpPersonnelNr">
    <vt:lpwstr/>
  </property>
  <property fmtid="{D5CDD505-2E9C-101B-9397-08002B2CF9AE}" pid="119" name="FSC#LSTMKA5@15.1300:dpPersJobTitle">
    <vt:lpwstr/>
  </property>
  <property fmtid="{D5CDD505-2E9C-101B-9397-08002B2CF9AE}" pid="120" name="FSC#LSTMKA5@15.1300:FirstAddresseeDateOfBirth">
    <vt:lpwstr/>
  </property>
  <property fmtid="{D5CDD505-2E9C-101B-9397-08002B2CF9AE}" pid="121" name="FSC#LSTMKA5@15.1300:FirstAddresseeJob">
    <vt:lpwstr>PBBOGNER (Büro LR Dr. Bogner-Strauß)_x000d_
</vt:lpwstr>
  </property>
  <property fmtid="{D5CDD505-2E9C-101B-9397-08002B2CF9AE}" pid="122" name="FSC#LSTMKA5@15.1300:FirstAddresseePrivate">
    <vt:lpwstr/>
  </property>
  <property fmtid="{D5CDD505-2E9C-101B-9397-08002B2CF9AE}" pid="123" name="FSC#LSTMKA5@15.1300:FirstAddresseeAddressPrivateWN">
    <vt:lpwstr/>
  </property>
  <property fmtid="{D5CDD505-2E9C-101B-9397-08002B2CF9AE}" pid="124" name="FSC#LSTMKA5@15.1300:FirstAddresseeFile">
    <vt:lpwstr/>
  </property>
  <property fmtid="{D5CDD505-2E9C-101B-9397-08002B2CF9AE}" pid="125" name="FSC#LSTMKA5@15.1300:FirstAddresseeFileAddress">
    <vt:lpwstr/>
  </property>
  <property fmtid="{D5CDD505-2E9C-101B-9397-08002B2CF9AE}" pid="126" name="FSC#LSTMKA5@15.1300:FirstAddresseeFileAddressPrivate">
    <vt:lpwstr/>
  </property>
  <property fmtid="{D5CDD505-2E9C-101B-9397-08002B2CF9AE}" pid="127" name="FSC#LSTMKPRECONFIG@1.1001:FileELAKKey">
    <vt:lpwstr/>
  </property>
  <property fmtid="{D5CDD505-2E9C-101B-9397-08002B2CF9AE}" pid="128" name="FSC#LSTMKERS@15.1700:DecisionDate">
    <vt:lpwstr/>
  </property>
  <property fmtid="{D5CDD505-2E9C-101B-9397-08002B2CF9AE}" pid="129" name="FSC#LSTMKERS@15.1700:CaucusNumber">
    <vt:lpwstr/>
  </property>
  <property fmtid="{D5CDD505-2E9C-101B-9397-08002B2CF9AE}" pid="130" name="FSC#LSTMKERS@15.1700:BureauHead">
    <vt:lpwstr> Dr. Juliane Bogner-Strauß</vt:lpwstr>
  </property>
  <property fmtid="{D5CDD505-2E9C-101B-9397-08002B2CF9AE}" pid="131" name="FSC#LSTMKERS@15.1700:FurtherRelations">
    <vt:lpwstr/>
  </property>
  <property fmtid="{D5CDD505-2E9C-101B-9397-08002B2CF9AE}" pid="132" name="FSC#COOELAK@1.1001:Subject">
    <vt:lpwstr>Förderung COVID19-bedingte Minderauslastung Pflegeheim und Sonderkrankenanstalten</vt:lpwstr>
  </property>
  <property fmtid="{D5CDD505-2E9C-101B-9397-08002B2CF9AE}" pid="133" name="FSC#COOELAK@1.1001:FileReference">
    <vt:lpwstr>ABT08GP-351916/2021</vt:lpwstr>
  </property>
  <property fmtid="{D5CDD505-2E9C-101B-9397-08002B2CF9AE}" pid="134" name="FSC#COOELAK@1.1001:FileRefYear">
    <vt:lpwstr>2021</vt:lpwstr>
  </property>
  <property fmtid="{D5CDD505-2E9C-101B-9397-08002B2CF9AE}" pid="135" name="FSC#COOELAK@1.1001:FileRefOrdinal">
    <vt:lpwstr>351916</vt:lpwstr>
  </property>
  <property fmtid="{D5CDD505-2E9C-101B-9397-08002B2CF9AE}" pid="136" name="FSC#COOELAK@1.1001:FileRefOU">
    <vt:lpwstr>ABT08GP</vt:lpwstr>
  </property>
  <property fmtid="{D5CDD505-2E9C-101B-9397-08002B2CF9AE}" pid="137" name="FSC#COOELAK@1.1001:Organization">
    <vt:lpwstr/>
  </property>
  <property fmtid="{D5CDD505-2E9C-101B-9397-08002B2CF9AE}" pid="138" name="FSC#COOELAK@1.1001:Owner">
    <vt:lpwstr>Schwarz Christian</vt:lpwstr>
  </property>
  <property fmtid="{D5CDD505-2E9C-101B-9397-08002B2CF9AE}" pid="139" name="FSC#COOELAK@1.1001:OwnerExtension">
    <vt:lpwstr>4475</vt:lpwstr>
  </property>
  <property fmtid="{D5CDD505-2E9C-101B-9397-08002B2CF9AE}" pid="140" name="FSC#COOELAK@1.1001:OwnerFaxExtension">
    <vt:lpwstr>3373</vt:lpwstr>
  </property>
  <property fmtid="{D5CDD505-2E9C-101B-9397-08002B2CF9AE}" pid="141" name="FSC#COOELAK@1.1001:DispatchedBy">
    <vt:lpwstr/>
  </property>
  <property fmtid="{D5CDD505-2E9C-101B-9397-08002B2CF9AE}" pid="142" name="FSC#COOELAK@1.1001:DispatchedAt">
    <vt:lpwstr/>
  </property>
  <property fmtid="{D5CDD505-2E9C-101B-9397-08002B2CF9AE}" pid="143" name="FSC#COOELAK@1.1001:ApprovedBy">
    <vt:lpwstr>Strimitzer-Riedler Birgit, Mag.Dr.</vt:lpwstr>
  </property>
  <property fmtid="{D5CDD505-2E9C-101B-9397-08002B2CF9AE}" pid="144" name="FSC#COOELAK@1.1001:ApprovedAt">
    <vt:lpwstr>22.11.2021</vt:lpwstr>
  </property>
  <property fmtid="{D5CDD505-2E9C-101B-9397-08002B2CF9AE}" pid="145" name="FSC#COOELAK@1.1001:Department">
    <vt:lpwstr>ABT08GP-6.0 (Abteilung 8 Gesundheit, Pflege und Wissenschaft FA Gesundheit und Pflegemanagement - Referat Pflegemanagement)</vt:lpwstr>
  </property>
  <property fmtid="{D5CDD505-2E9C-101B-9397-08002B2CF9AE}" pid="146" name="FSC#COOELAK@1.1001:CreatedAt">
    <vt:lpwstr>12.11.2021</vt:lpwstr>
  </property>
  <property fmtid="{D5CDD505-2E9C-101B-9397-08002B2CF9AE}" pid="147" name="FSC#COOELAK@1.1001:OU">
    <vt:lpwstr>ABT08GP-6.0 (Abteilung 8 Gesundheit, Pflege und Wissenschaft FA Gesundheit und Pflegemanagement - Referat Pflegemanagement)</vt:lpwstr>
  </property>
  <property fmtid="{D5CDD505-2E9C-101B-9397-08002B2CF9AE}" pid="148" name="FSC#COOELAK@1.1001:Priority">
    <vt:lpwstr> ()</vt:lpwstr>
  </property>
  <property fmtid="{D5CDD505-2E9C-101B-9397-08002B2CF9AE}" pid="149" name="FSC#COOELAK@1.1001:ObjBarCode">
    <vt:lpwstr>*COO.2108.106.26.1817902*</vt:lpwstr>
  </property>
  <property fmtid="{D5CDD505-2E9C-101B-9397-08002B2CF9AE}" pid="150" name="FSC#COOELAK@1.1001:RefBarCode">
    <vt:lpwstr>*COO.2108.106.12.10254293*</vt:lpwstr>
  </property>
  <property fmtid="{D5CDD505-2E9C-101B-9397-08002B2CF9AE}" pid="151" name="FSC#COOELAK@1.1001:FileRefBarCode">
    <vt:lpwstr>*ABT08GP-351916/2021*</vt:lpwstr>
  </property>
  <property fmtid="{D5CDD505-2E9C-101B-9397-08002B2CF9AE}" pid="152" name="FSC#COOELAK@1.1001:ExternalRef">
    <vt:lpwstr/>
  </property>
  <property fmtid="{D5CDD505-2E9C-101B-9397-08002B2CF9AE}" pid="153" name="FSC#COOELAK@1.1001:IncomingNumber">
    <vt:lpwstr/>
  </property>
  <property fmtid="{D5CDD505-2E9C-101B-9397-08002B2CF9AE}" pid="154" name="FSC#COOELAK@1.1001:IncomingSubject">
    <vt:lpwstr/>
  </property>
  <property fmtid="{D5CDD505-2E9C-101B-9397-08002B2CF9AE}" pid="155" name="FSC#COOELAK@1.1001:ProcessResponsible">
    <vt:lpwstr/>
  </property>
  <property fmtid="{D5CDD505-2E9C-101B-9397-08002B2CF9AE}" pid="156" name="FSC#COOELAK@1.1001:ProcessResponsiblePhone">
    <vt:lpwstr/>
  </property>
  <property fmtid="{D5CDD505-2E9C-101B-9397-08002B2CF9AE}" pid="157" name="FSC#COOELAK@1.1001:ProcessResponsibleMail">
    <vt:lpwstr/>
  </property>
  <property fmtid="{D5CDD505-2E9C-101B-9397-08002B2CF9AE}" pid="158" name="FSC#COOELAK@1.1001:ProcessResponsibleFax">
    <vt:lpwstr/>
  </property>
  <property fmtid="{D5CDD505-2E9C-101B-9397-08002B2CF9AE}" pid="159" name="FSC#COOELAK@1.1001:ApproverFirstName">
    <vt:lpwstr>Birgit</vt:lpwstr>
  </property>
  <property fmtid="{D5CDD505-2E9C-101B-9397-08002B2CF9AE}" pid="160" name="FSC#COOELAK@1.1001:ApproverSurName">
    <vt:lpwstr>Strimitzer-Riedler</vt:lpwstr>
  </property>
  <property fmtid="{D5CDD505-2E9C-101B-9397-08002B2CF9AE}" pid="161" name="FSC#COOELAK@1.1001:ApproverTitle">
    <vt:lpwstr>Mag.Dr.</vt:lpwstr>
  </property>
  <property fmtid="{D5CDD505-2E9C-101B-9397-08002B2CF9AE}" pid="162" name="FSC#COOELAK@1.1001:ExternalDate">
    <vt:lpwstr/>
  </property>
  <property fmtid="{D5CDD505-2E9C-101B-9397-08002B2CF9AE}" pid="163" name="FSC#COOELAK@1.1001:SettlementApprovedAt">
    <vt:lpwstr>22.11.2021</vt:lpwstr>
  </property>
  <property fmtid="{D5CDD505-2E9C-101B-9397-08002B2CF9AE}" pid="164" name="FSC#COOELAK@1.1001:BaseNumber">
    <vt:lpwstr>GH-PF.01</vt:lpwstr>
  </property>
  <property fmtid="{D5CDD505-2E9C-101B-9397-08002B2CF9AE}" pid="165" name="FSC#COOELAK@1.1001:CurrentUserRolePos">
    <vt:lpwstr>Bearbeiter/in</vt:lpwstr>
  </property>
  <property fmtid="{D5CDD505-2E9C-101B-9397-08002B2CF9AE}" pid="166" name="FSC#COOELAK@1.1001:CurrentUserEmail">
    <vt:lpwstr>waltraud.bakos@stmk.gv.at</vt:lpwstr>
  </property>
  <property fmtid="{D5CDD505-2E9C-101B-9397-08002B2CF9AE}" pid="167" name="FSC#ELAKGOV@1.1001:PersonalSubjGender">
    <vt:lpwstr/>
  </property>
  <property fmtid="{D5CDD505-2E9C-101B-9397-08002B2CF9AE}" pid="168" name="FSC#ELAKGOV@1.1001:PersonalSubjFirstName">
    <vt:lpwstr/>
  </property>
  <property fmtid="{D5CDD505-2E9C-101B-9397-08002B2CF9AE}" pid="169" name="FSC#ELAKGOV@1.1001:PersonalSubjSurName">
    <vt:lpwstr/>
  </property>
  <property fmtid="{D5CDD505-2E9C-101B-9397-08002B2CF9AE}" pid="170" name="FSC#ELAKGOV@1.1001:PersonalSubjSalutation">
    <vt:lpwstr/>
  </property>
  <property fmtid="{D5CDD505-2E9C-101B-9397-08002B2CF9AE}" pid="171" name="FSC#ELAKGOV@1.1001:PersonalSubjAddress">
    <vt:lpwstr/>
  </property>
  <property fmtid="{D5CDD505-2E9C-101B-9397-08002B2CF9AE}" pid="172" name="FSC#ATSTATECFG@1.1001:Office">
    <vt:lpwstr>Abteilung 8 Gesundheit, Pflege und Wissenschaft FA Gesundheit und Pflegemanagement - Referat Pflegemanagement</vt:lpwstr>
  </property>
  <property fmtid="{D5CDD505-2E9C-101B-9397-08002B2CF9AE}" pid="173" name="FSC#ATSTATECFG@1.1001:Agent">
    <vt:lpwstr>Christian Schwarz</vt:lpwstr>
  </property>
  <property fmtid="{D5CDD505-2E9C-101B-9397-08002B2CF9AE}" pid="174" name="FSC#ATSTATECFG@1.1001:AgentPhone">
    <vt:lpwstr>+43 (316) 877-4475</vt:lpwstr>
  </property>
  <property fmtid="{D5CDD505-2E9C-101B-9397-08002B2CF9AE}" pid="175" name="FSC#ATSTATECFG@1.1001:DepartmentFax">
    <vt:lpwstr>+43 (316) 877-3373</vt:lpwstr>
  </property>
  <property fmtid="{D5CDD505-2E9C-101B-9397-08002B2CF9AE}" pid="176" name="FSC#ATSTATECFG@1.1001:DepartmentEmail">
    <vt:lpwstr>pflegemanagement@stmk.gv.at</vt:lpwstr>
  </property>
  <property fmtid="{D5CDD505-2E9C-101B-9397-08002B2CF9AE}" pid="177" name="FSC#ATSTATECFG@1.1001:SubfileDate">
    <vt:lpwstr>12.11.2021</vt:lpwstr>
  </property>
  <property fmtid="{D5CDD505-2E9C-101B-9397-08002B2CF9AE}" pid="178" name="FSC#ATSTATECFG@1.1001:SubfileSubject">
    <vt:lpwstr>COVID-19: Förderung zur Kompensation eines durch covid-bedingter Minderauslastung verursachten Verlusts bei nach § 13a-SHG anerkannten Einrichtungen</vt:lpwstr>
  </property>
  <property fmtid="{D5CDD505-2E9C-101B-9397-08002B2CF9AE}" pid="179" name="FSC#ATSTATECFG@1.1001:DepartmentZipCode">
    <vt:lpwstr>8010</vt:lpwstr>
  </property>
  <property fmtid="{D5CDD505-2E9C-101B-9397-08002B2CF9AE}" pid="180" name="FSC#ATSTATECFG@1.1001:DepartmentCountry">
    <vt:lpwstr/>
  </property>
  <property fmtid="{D5CDD505-2E9C-101B-9397-08002B2CF9AE}" pid="181" name="FSC#ATSTATECFG@1.1001:DepartmentCity">
    <vt:lpwstr>Graz</vt:lpwstr>
  </property>
  <property fmtid="{D5CDD505-2E9C-101B-9397-08002B2CF9AE}" pid="182" name="FSC#ATSTATECFG@1.1001:DepartmentStreet">
    <vt:lpwstr>Friedrichgasse 9</vt:lpwstr>
  </property>
  <property fmtid="{D5CDD505-2E9C-101B-9397-08002B2CF9AE}" pid="183" name="FSC#ATSTATECFG@1.1001:DepartmentDVR">
    <vt:lpwstr>https://datenschutz.stmk.gv.at</vt:lpwstr>
  </property>
  <property fmtid="{D5CDD505-2E9C-101B-9397-08002B2CF9AE}" pid="184" name="FSC#ATSTATECFG@1.1001:DepartmentUID">
    <vt:lpwstr>ATU37001007</vt:lpwstr>
  </property>
  <property fmtid="{D5CDD505-2E9C-101B-9397-08002B2CF9AE}" pid="185" name="FSC#ATSTATECFG@1.1001:SubfileReference">
    <vt:lpwstr>ABT08GP-351916/2021-43</vt:lpwstr>
  </property>
  <property fmtid="{D5CDD505-2E9C-101B-9397-08002B2CF9AE}" pid="186" name="FSC#ATSTATECFG@1.1001:Clause">
    <vt:lpwstr/>
  </property>
  <property fmtid="{D5CDD505-2E9C-101B-9397-08002B2CF9AE}" pid="187" name="FSC#ATSTATECFG@1.1001:ApprovedSignature">
    <vt:lpwstr>Mag.Dr. Birgit Strimitzer-Riedler</vt:lpwstr>
  </property>
  <property fmtid="{D5CDD505-2E9C-101B-9397-08002B2CF9AE}" pid="188" name="FSC#ATSTATECFG@1.1001:BankAccount">
    <vt:lpwstr/>
  </property>
  <property fmtid="{D5CDD505-2E9C-101B-9397-08002B2CF9AE}" pid="189" name="FSC#ATSTATECFG@1.1001:BankAccountOwner">
    <vt:lpwstr/>
  </property>
  <property fmtid="{D5CDD505-2E9C-101B-9397-08002B2CF9AE}" pid="190" name="FSC#ATSTATECFG@1.1001:BankInstitute">
    <vt:lpwstr>Raiffeisen-Landesbank Steiermark AG</vt:lpwstr>
  </property>
  <property fmtid="{D5CDD505-2E9C-101B-9397-08002B2CF9AE}" pid="191" name="FSC#ATSTATECFG@1.1001:BankAccountID">
    <vt:lpwstr/>
  </property>
  <property fmtid="{D5CDD505-2E9C-101B-9397-08002B2CF9AE}" pid="192" name="FSC#ATSTATECFG@1.1001:BankAccountIBAN">
    <vt:lpwstr>AT023800090004105201</vt:lpwstr>
  </property>
  <property fmtid="{D5CDD505-2E9C-101B-9397-08002B2CF9AE}" pid="193" name="FSC#ATSTATECFG@1.1001:BankAccountBIC">
    <vt:lpwstr>RZSTAT2G</vt:lpwstr>
  </property>
  <property fmtid="{D5CDD505-2E9C-101B-9397-08002B2CF9AE}" pid="194" name="FSC#ATSTATECFG@1.1001:BankName">
    <vt:lpwstr/>
  </property>
  <property fmtid="{D5CDD505-2E9C-101B-9397-08002B2CF9AE}" pid="195" name="FSC#COOELAK@1.1001:ObjectAddressees">
    <vt:lpwstr>PBBOGNER (Büro LR Dr. Bogner-Strauß)</vt:lpwstr>
  </property>
  <property fmtid="{D5CDD505-2E9C-101B-9397-08002B2CF9AE}" pid="196" name="FSC#COOELAK@1.1001:replyreference">
    <vt:lpwstr/>
  </property>
  <property fmtid="{D5CDD505-2E9C-101B-9397-08002B2CF9AE}" pid="197" name="FSC#ATPRECONFIG@1.1001:ChargePreview">
    <vt:lpwstr/>
  </property>
  <property fmtid="{D5CDD505-2E9C-101B-9397-08002B2CF9AE}" pid="198" name="FSC#ATSTATECFG@1.1001:ExternalFile">
    <vt:lpwstr>Bezug: </vt:lpwstr>
  </property>
  <property fmtid="{D5CDD505-2E9C-101B-9397-08002B2CF9AE}" pid="199" name="FSC#COOSYSTEM@1.1:Container">
    <vt:lpwstr>COO.2108.106.26.1817902</vt:lpwstr>
  </property>
  <property fmtid="{D5CDD505-2E9C-101B-9397-08002B2CF9AE}" pid="200" name="FSC#FSCFOLIO@1.1001:docpropproject">
    <vt:lpwstr/>
  </property>
  <property fmtid="{D5CDD505-2E9C-101B-9397-08002B2CF9AE}" pid="201" name="FSC#CFG@2108.100:SAP_FI_NRAusgangsstück">
    <vt:lpwstr> </vt:lpwstr>
  </property>
  <property fmtid="{D5CDD505-2E9C-101B-9397-08002B2CF9AE}" pid="202" name="FSC#CFG@2108.100:SAP_FI_NR2Ausgangsstück">
    <vt:lpwstr> </vt:lpwstr>
  </property>
  <property fmtid="{D5CDD505-2E9C-101B-9397-08002B2CF9AE}" pid="203" name="FSC$NOPARSEFILE">
    <vt:bool>true</vt:bool>
  </property>
</Properties>
</file>