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codeName="DieseArbeitsmappe"/>
  <mc:AlternateContent xmlns:mc="http://schemas.openxmlformats.org/markup-compatibility/2006">
    <mc:Choice Requires="x15">
      <x15ac:absPath xmlns:x15ac="http://schemas.microsoft.com/office/spreadsheetml/2010/11/ac" url="M:\10_Pflege-Neu\LPF - Das neue Finanzierungsmodell\_AKTUELLE FILES\"/>
    </mc:Choice>
  </mc:AlternateContent>
  <workbookProtection workbookAlgorithmName="SHA-512" workbookHashValue="dvoB94waY+DVIzpJkfpMGAKOxdIvcE2SYZ63luvjjezeiEPQXwBCrMGkpYxJ6RUezWrWjO+gFLJCKnFidij7MA==" workbookSaltValue="eBundVNYwdoD2L0+wxrkVA==" workbookSpinCount="100000" lockStructure="1"/>
  <bookViews>
    <workbookView xWindow="0" yWindow="0" windowWidth="19200" windowHeight="7050"/>
  </bookViews>
  <sheets>
    <sheet name="Kostenaufschlüsselung" sheetId="1" r:id="rId1"/>
    <sheet name="Rohdaten" sheetId="2" state="hidden" r:id="rId2"/>
  </sheets>
  <definedNames>
    <definedName name="_xlnm.Print_Titles" localSheetId="0">Kostenaufschlüsselung!$22:$22</definedName>
    <definedName name="Spaltentitel1">Anlagevermögen[[#Headers],[Kostenart]]</definedName>
  </definedNames>
  <calcPr calcId="162913"/>
</workbook>
</file>

<file path=xl/calcChain.xml><?xml version="1.0" encoding="utf-8"?>
<calcChain xmlns="http://schemas.openxmlformats.org/spreadsheetml/2006/main">
  <c r="P3" i="2" l="1"/>
  <c r="F7" i="1"/>
  <c r="D14" i="1" l="1"/>
  <c r="F10" i="1" l="1"/>
  <c r="F9" i="1"/>
  <c r="F8" i="1"/>
  <c r="C15" i="1"/>
  <c r="E15" i="1" s="1"/>
  <c r="C1" i="2"/>
  <c r="D1" i="2"/>
  <c r="E1" i="2"/>
  <c r="G1" i="2"/>
  <c r="F1" i="2"/>
  <c r="F11" i="1" l="1"/>
  <c r="C20" i="1"/>
  <c r="E20" i="1" s="1"/>
  <c r="C16" i="1"/>
  <c r="E16" i="1" s="1"/>
  <c r="C19" i="1"/>
  <c r="E19" i="1" s="1"/>
  <c r="C22" i="1"/>
  <c r="E22" i="1" s="1"/>
  <c r="C18" i="1"/>
  <c r="E18" i="1" s="1"/>
  <c r="C21" i="1"/>
  <c r="E21" i="1" s="1"/>
  <c r="C17" i="1"/>
  <c r="E17" i="1" s="1"/>
  <c r="C8" i="1" l="1"/>
</calcChain>
</file>

<file path=xl/sharedStrings.xml><?xml version="1.0" encoding="utf-8"?>
<sst xmlns="http://schemas.openxmlformats.org/spreadsheetml/2006/main" count="35" uniqueCount="28">
  <si>
    <t>Betten</t>
  </si>
  <si>
    <t>Kategorie</t>
  </si>
  <si>
    <t>Grundleistungen</t>
  </si>
  <si>
    <t>Tagsatz</t>
  </si>
  <si>
    <t>keine Pflegegeldstufe</t>
  </si>
  <si>
    <t>Pflegegeldstufe</t>
  </si>
  <si>
    <t>Pflegegeldstufe 1</t>
  </si>
  <si>
    <t>Pflegegeldstufe 2</t>
  </si>
  <si>
    <t>Pflegegeldstufe 3</t>
  </si>
  <si>
    <t>Pflegegeldstufe 4</t>
  </si>
  <si>
    <t>Pflegegeldstufe 5</t>
  </si>
  <si>
    <t>Pflegegeldstufe 6</t>
  </si>
  <si>
    <t>Pflegegeldstufe 7</t>
  </si>
  <si>
    <t>Unterkunft</t>
  </si>
  <si>
    <t>Verpflegung</t>
  </si>
  <si>
    <t>Grundbetreuung</t>
  </si>
  <si>
    <t>7-90</t>
  </si>
  <si>
    <t>besondere Pflegeleistungen</t>
  </si>
  <si>
    <t>Spalte</t>
  </si>
  <si>
    <t>Summe</t>
  </si>
  <si>
    <t>Bitte auswählen</t>
  </si>
  <si>
    <t>Kostenart</t>
  </si>
  <si>
    <r>
      <t>m</t>
    </r>
    <r>
      <rPr>
        <b/>
        <vertAlign val="superscript"/>
        <sz val="11"/>
        <color theme="0"/>
        <rFont val="Century Gothic"/>
        <family val="2"/>
      </rPr>
      <t>2</t>
    </r>
    <r>
      <rPr>
        <b/>
        <sz val="11"/>
        <color theme="0"/>
        <rFont val="Century Gothic"/>
        <family val="2"/>
      </rPr>
      <t xml:space="preserve"> NRF pro Bett</t>
    </r>
  </si>
  <si>
    <t>01.01 - 31.03.</t>
  </si>
  <si>
    <t>01.04. - 31.12.</t>
  </si>
  <si>
    <t>Aufschlüsselung des Tagsatzes ab 01.01.2023</t>
  </si>
  <si>
    <t>Betrag in EUR</t>
  </si>
  <si>
    <t>in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</si>
</sst>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\ &quot;€&quot;_-;\-* #,##0\ &quot;€&quot;_-;_-* &quot;-&quot;\ &quot;€&quot;_-;_-@_-"/>
    <numFmt numFmtId="165" formatCode="_-* #,##0.00\ _€_-;\-* #,##0.00\ _€_-;_-* &quot;-&quot;??\ _€_-;_-@_-"/>
    <numFmt numFmtId="166" formatCode="#,##0.00\ &quot;€&quot;"/>
    <numFmt numFmtId="168" formatCode="&quot;€&quot;\ #,##0.00"/>
    <numFmt numFmtId="169" formatCode="#,##0.00\ [$€-1];[Red]\-#,##0.00\ [$€-1]"/>
  </numFmts>
  <fonts count="15" x14ac:knownFonts="1">
    <font>
      <sz val="11"/>
      <color theme="1"/>
      <name val="Constantia"/>
      <family val="2"/>
      <scheme val="minor"/>
    </font>
    <font>
      <sz val="11"/>
      <color theme="1"/>
      <name val="Century Gothic"/>
      <family val="2"/>
    </font>
    <font>
      <sz val="11"/>
      <color theme="1"/>
      <name val="Century Gothic"/>
      <family val="2"/>
    </font>
    <font>
      <sz val="11"/>
      <color theme="1"/>
      <name val="Century Gothic"/>
      <family val="2"/>
    </font>
    <font>
      <sz val="11"/>
      <color theme="1"/>
      <name val="Century Gothic"/>
      <family val="2"/>
    </font>
    <font>
      <sz val="11"/>
      <color theme="1"/>
      <name val="Century Gothic"/>
      <family val="2"/>
    </font>
    <font>
      <sz val="11"/>
      <color theme="1"/>
      <name val="Constantia"/>
      <family val="2"/>
      <scheme val="minor"/>
    </font>
    <font>
      <b/>
      <sz val="11"/>
      <color theme="1"/>
      <name val="Century Gothic"/>
      <family val="2"/>
    </font>
    <font>
      <b/>
      <sz val="11"/>
      <color theme="0"/>
      <name val="Century Gothic"/>
      <family val="2"/>
    </font>
    <font>
      <b/>
      <vertAlign val="superscript"/>
      <sz val="11"/>
      <color theme="0"/>
      <name val="Century Gothic"/>
      <family val="2"/>
    </font>
    <font>
      <sz val="8"/>
      <color rgb="FFC00000"/>
      <name val="Century Gothic"/>
      <family val="2"/>
    </font>
    <font>
      <sz val="11"/>
      <color rgb="FFC00000"/>
      <name val="Century Gothic"/>
      <family val="2"/>
    </font>
    <font>
      <b/>
      <sz val="36"/>
      <color theme="1"/>
      <name val="Century Gothic"/>
      <family val="2"/>
    </font>
    <font>
      <sz val="11"/>
      <color theme="1"/>
      <name val="Arial"/>
      <family val="2"/>
    </font>
    <font>
      <sz val="10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7844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wrapText="1"/>
    </xf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</cellStyleXfs>
  <cellXfs count="46">
    <xf numFmtId="0" fontId="0" fillId="0" borderId="0" xfId="0">
      <alignment wrapText="1"/>
    </xf>
    <xf numFmtId="0" fontId="5" fillId="0" borderId="0" xfId="0" applyFont="1" applyBorder="1">
      <alignment wrapText="1"/>
    </xf>
    <xf numFmtId="164" fontId="5" fillId="0" borderId="0" xfId="1" applyFont="1" applyAlignment="1"/>
    <xf numFmtId="0" fontId="5" fillId="0" borderId="0" xfId="0" applyFont="1">
      <alignment wrapText="1"/>
    </xf>
    <xf numFmtId="0" fontId="5" fillId="0" borderId="1" xfId="0" applyFont="1" applyBorder="1" applyProtection="1">
      <alignment wrapText="1"/>
      <protection locked="0"/>
    </xf>
    <xf numFmtId="0" fontId="8" fillId="4" borderId="1" xfId="0" applyFont="1" applyFill="1" applyBorder="1">
      <alignment wrapText="1"/>
    </xf>
    <xf numFmtId="0" fontId="5" fillId="0" borderId="3" xfId="0" applyFont="1" applyBorder="1">
      <alignment wrapText="1"/>
    </xf>
    <xf numFmtId="0" fontId="4" fillId="2" borderId="4" xfId="0" applyFont="1" applyFill="1" applyBorder="1">
      <alignment wrapText="1"/>
    </xf>
    <xf numFmtId="0" fontId="4" fillId="3" borderId="5" xfId="0" applyFont="1" applyFill="1" applyBorder="1">
      <alignment wrapText="1"/>
    </xf>
    <xf numFmtId="0" fontId="4" fillId="2" borderId="7" xfId="0" applyFont="1" applyFill="1" applyBorder="1">
      <alignment wrapText="1"/>
    </xf>
    <xf numFmtId="0" fontId="4" fillId="3" borderId="6" xfId="0" applyFont="1" applyFill="1" applyBorder="1">
      <alignment wrapText="1"/>
    </xf>
    <xf numFmtId="0" fontId="5" fillId="5" borderId="1" xfId="0" applyFont="1" applyFill="1" applyBorder="1" applyAlignment="1">
      <alignment horizontal="right" wrapText="1"/>
    </xf>
    <xf numFmtId="0" fontId="5" fillId="0" borderId="1" xfId="0" applyFont="1" applyBorder="1" applyAlignment="1" applyProtection="1">
      <alignment horizontal="right" wrapText="1"/>
      <protection locked="0"/>
    </xf>
    <xf numFmtId="0" fontId="11" fillId="0" borderId="3" xfId="0" applyFont="1" applyBorder="1">
      <alignment wrapText="1"/>
    </xf>
    <xf numFmtId="0" fontId="10" fillId="0" borderId="3" xfId="0" applyFont="1" applyBorder="1">
      <alignment wrapText="1"/>
    </xf>
    <xf numFmtId="0" fontId="2" fillId="0" borderId="0" xfId="0" applyFont="1">
      <alignment wrapText="1"/>
    </xf>
    <xf numFmtId="166" fontId="2" fillId="0" borderId="1" xfId="0" applyNumberFormat="1" applyFont="1" applyFill="1" applyBorder="1" applyAlignment="1"/>
    <xf numFmtId="0" fontId="8" fillId="4" borderId="1" xfId="0" applyFont="1" applyFill="1" applyBorder="1" applyAlignment="1">
      <alignment horizontal="center" wrapText="1"/>
    </xf>
    <xf numFmtId="0" fontId="7" fillId="4" borderId="11" xfId="0" applyFont="1" applyFill="1" applyBorder="1" applyProtection="1">
      <alignment wrapText="1"/>
    </xf>
    <xf numFmtId="0" fontId="7" fillId="4" borderId="10" xfId="0" applyFont="1" applyFill="1" applyBorder="1" applyAlignment="1" applyProtection="1">
      <alignment horizontal="center" wrapText="1"/>
    </xf>
    <xf numFmtId="0" fontId="4" fillId="0" borderId="0" xfId="0" applyFont="1" applyBorder="1" applyProtection="1">
      <alignment wrapText="1"/>
    </xf>
    <xf numFmtId="0" fontId="3" fillId="0" borderId="0" xfId="0" applyFont="1" applyBorder="1" applyProtection="1">
      <alignment wrapText="1"/>
    </xf>
    <xf numFmtId="0" fontId="7" fillId="0" borderId="8" xfId="0" applyFont="1" applyBorder="1" applyProtection="1">
      <alignment wrapText="1"/>
    </xf>
    <xf numFmtId="0" fontId="1" fillId="0" borderId="0" xfId="0" applyFont="1">
      <alignment wrapText="1"/>
    </xf>
    <xf numFmtId="0" fontId="13" fillId="0" borderId="0" xfId="0" applyFont="1">
      <alignment wrapText="1"/>
    </xf>
    <xf numFmtId="0" fontId="13" fillId="0" borderId="2" xfId="0" applyFont="1" applyBorder="1" applyAlignment="1"/>
    <xf numFmtId="17" fontId="13" fillId="0" borderId="0" xfId="0" quotePrefix="1" applyNumberFormat="1" applyFont="1">
      <alignment wrapText="1"/>
    </xf>
    <xf numFmtId="2" fontId="13" fillId="0" borderId="1" xfId="0" applyNumberFormat="1" applyFont="1" applyBorder="1" applyAlignment="1"/>
    <xf numFmtId="168" fontId="13" fillId="0" borderId="0" xfId="0" applyNumberFormat="1" applyFont="1">
      <alignment wrapText="1"/>
    </xf>
    <xf numFmtId="169" fontId="14" fillId="0" borderId="12" xfId="0" applyNumberFormat="1" applyFont="1" applyBorder="1" applyAlignment="1">
      <alignment horizontal="right" vertical="center"/>
    </xf>
    <xf numFmtId="169" fontId="14" fillId="0" borderId="13" xfId="0" applyNumberFormat="1" applyFont="1" applyBorder="1" applyAlignment="1">
      <alignment horizontal="right" vertical="center"/>
    </xf>
    <xf numFmtId="169" fontId="14" fillId="0" borderId="14" xfId="0" applyNumberFormat="1" applyFont="1" applyBorder="1" applyAlignment="1">
      <alignment horizontal="right" vertical="center"/>
    </xf>
    <xf numFmtId="169" fontId="14" fillId="0" borderId="15" xfId="0" applyNumberFormat="1" applyFont="1" applyBorder="1" applyAlignment="1">
      <alignment horizontal="right" vertical="center"/>
    </xf>
    <xf numFmtId="0" fontId="12" fillId="0" borderId="0" xfId="0" applyFont="1" applyAlignment="1">
      <alignment horizontal="left" vertical="center" wrapText="1"/>
    </xf>
    <xf numFmtId="2" fontId="13" fillId="0" borderId="1" xfId="2" applyNumberFormat="1" applyFont="1" applyBorder="1"/>
    <xf numFmtId="2" fontId="13" fillId="0" borderId="2" xfId="2" applyNumberFormat="1" applyFont="1" applyBorder="1"/>
    <xf numFmtId="2" fontId="13" fillId="0" borderId="2" xfId="0" applyNumberFormat="1" applyFont="1" applyBorder="1" applyAlignment="1"/>
    <xf numFmtId="2" fontId="5" fillId="0" borderId="3" xfId="1" applyNumberFormat="1" applyFont="1" applyBorder="1" applyAlignment="1" applyProtection="1">
      <alignment horizontal="center"/>
    </xf>
    <xf numFmtId="2" fontId="4" fillId="0" borderId="3" xfId="1" applyNumberFormat="1" applyFont="1" applyBorder="1" applyAlignment="1" applyProtection="1">
      <alignment horizontal="center"/>
    </xf>
    <xf numFmtId="2" fontId="7" fillId="0" borderId="9" xfId="1" applyNumberFormat="1" applyFont="1" applyBorder="1" applyAlignment="1" applyProtection="1">
      <alignment horizontal="center"/>
    </xf>
    <xf numFmtId="2" fontId="4" fillId="2" borderId="4" xfId="0" applyNumberFormat="1" applyFont="1" applyFill="1" applyBorder="1">
      <alignment wrapText="1"/>
    </xf>
    <xf numFmtId="2" fontId="4" fillId="2" borderId="7" xfId="0" applyNumberFormat="1" applyFont="1" applyFill="1" applyBorder="1">
      <alignment wrapText="1"/>
    </xf>
    <xf numFmtId="2" fontId="4" fillId="3" borderId="6" xfId="1" applyNumberFormat="1" applyFont="1" applyFill="1" applyBorder="1" applyAlignment="1"/>
    <xf numFmtId="2" fontId="4" fillId="3" borderId="5" xfId="1" applyNumberFormat="1" applyFont="1" applyFill="1" applyBorder="1" applyAlignment="1"/>
    <xf numFmtId="0" fontId="7" fillId="0" borderId="16" xfId="0" applyFont="1" applyBorder="1" applyAlignment="1">
      <alignment wrapText="1"/>
    </xf>
    <xf numFmtId="0" fontId="7" fillId="0" borderId="16" xfId="0" applyFont="1" applyBorder="1" applyAlignment="1">
      <alignment horizontal="center" wrapText="1"/>
    </xf>
  </cellXfs>
  <cellStyles count="3">
    <cellStyle name="Komma" xfId="2" builtinId="3"/>
    <cellStyle name="Standard" xfId="0" builtinId="0" customBuiltin="1"/>
    <cellStyle name="Währung" xfId="1" builtinId="4" customBuiltin="1"/>
  </cellStyles>
  <dxfs count="10"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numFmt numFmtId="2" formatCode="0.00"/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protection locked="1" hidden="0"/>
    </dxf>
    <dxf>
      <numFmt numFmtId="164" formatCode="_-* #,##0\ &quot;€&quot;_-;\-* #,##0\ &quot;€&quot;_-;_-* &quot;-&quot;\ &quot;€&quot;_-;_-@_-"/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fill>
        <patternFill patternType="solid">
          <fgColor indexed="64"/>
          <bgColor rgb="FF0078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 patternType="solid">
          <fgColor theme="4" tint="0.59999389629810485"/>
          <bgColor theme="4" tint="0.59999389629810485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  <border>
        <top style="thick">
          <color theme="0"/>
        </top>
      </border>
    </dxf>
    <dxf>
      <font>
        <b/>
        <color theme="0"/>
      </font>
      <fill>
        <patternFill patternType="solid">
          <fgColor theme="4"/>
          <bgColor theme="4" tint="-0.499984740745262"/>
        </patternFill>
      </fill>
      <border>
        <bottom style="thick">
          <color theme="0"/>
        </bottom>
      </border>
    </dxf>
    <dxf>
      <font>
        <color theme="1"/>
      </font>
      <fill>
        <patternFill patternType="solid">
          <fgColor theme="4" tint="0.79998168889431442"/>
          <bgColor theme="4" tint="0.79998168889431442"/>
        </patternFill>
      </fill>
      <border>
        <vertical style="thin">
          <color theme="0"/>
        </vertical>
        <horizontal style="thin">
          <color theme="0"/>
        </horizontal>
      </border>
    </dxf>
  </dxfs>
  <tableStyles count="1" defaultTableStyle="Anlagevermögen" defaultPivotStyle="PivotStyleLight16">
    <tableStyle name="Anlagevermögen" pivot="0" count="4">
      <tableStyleElement type="wholeTable" dxfId="9"/>
      <tableStyleElement type="headerRow" dxfId="8"/>
      <tableStyleElement type="totalRow" dxfId="7"/>
      <tableStyleElement type="firstRowStripe" dxfId="6"/>
    </tableStyle>
  </tableStyles>
  <colors>
    <mruColors>
      <color rgb="FF0078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>
                <a:latin typeface="Arial Narrow" panose="020B0606020202030204" pitchFamily="34" charset="0"/>
              </a:defRPr>
            </a:pPr>
            <a:r>
              <a:rPr lang="en-US">
                <a:latin typeface="Arial Narrow" panose="020B0606020202030204" pitchFamily="34" charset="0"/>
              </a:rPr>
              <a:t>Aufschlüsselung des Entgelts</a:t>
            </a:r>
          </a:p>
        </c:rich>
      </c:tx>
      <c:layout/>
      <c:overlay val="0"/>
    </c:title>
    <c:autoTitleDeleted val="0"/>
    <c:view3D>
      <c:rotX val="30"/>
      <c:rotY val="21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Kostenaufschlüsselung!$F$6</c:f>
              <c:strCache>
                <c:ptCount val="1"/>
                <c:pt idx="0">
                  <c:v>Betrag in EUR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explosion val="10"/>
          <c:dPt>
            <c:idx val="0"/>
            <c:bubble3D val="0"/>
            <c:spPr>
              <a:solidFill>
                <a:srgbClr val="007844"/>
              </a:solidFill>
              <a:ln w="19050"/>
              <a:effectLst>
                <a:outerShdw blurRad="114300" dist="368300" dir="6900000" sx="101000" sy="101000" rotWithShape="0">
                  <a:prstClr val="black">
                    <a:alpha val="22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6502400" h="6502400"/>
                <a:bevelB w="6502400" h="6502400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A808-43C1-8755-60F30B40A5AC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 w="19050"/>
              <a:effectLst>
                <a:outerShdw blurRad="114300" dist="368300" dir="6900000" sx="101000" sy="101000" rotWithShape="0">
                  <a:prstClr val="black">
                    <a:alpha val="22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6502400" h="6502400"/>
                <a:bevelB w="6502400" h="6502400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A808-43C1-8755-60F30B40A5A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/>
              <a:effectLst>
                <a:outerShdw blurRad="114300" dist="368300" dir="6900000" sx="101000" sy="101000" rotWithShape="0">
                  <a:prstClr val="black">
                    <a:alpha val="22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6502400" h="6502400"/>
                <a:bevelB w="6502400" h="6502400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A808-43C1-8755-60F30B40A5A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/>
              <a:effectLst>
                <a:outerShdw blurRad="114300" dist="368300" dir="6900000" sx="101000" sy="101000" rotWithShape="0">
                  <a:prstClr val="black">
                    <a:alpha val="22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6502400" h="6502400"/>
                <a:bevelB w="6502400" h="6502400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A808-43C1-8755-60F30B40A5AC}"/>
              </c:ext>
            </c:extLst>
          </c:dPt>
          <c:dLbls>
            <c:numFmt formatCode="General" sourceLinked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baseline="0">
                    <a:latin typeface="Arial Narrow" panose="020B0606020202030204" pitchFamily="34" charset="0"/>
                  </a:defRPr>
                </a:pPr>
                <a:endParaRPr lang="de-DE"/>
              </a:p>
            </c:txPr>
            <c:dLblPos val="bestFit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Kostenaufschlüsselung!$E$7:$E$10</c:f>
              <c:strCache>
                <c:ptCount val="4"/>
                <c:pt idx="0">
                  <c:v>Unterkunft</c:v>
                </c:pt>
                <c:pt idx="1">
                  <c:v>Verpflegung</c:v>
                </c:pt>
                <c:pt idx="2">
                  <c:v>Grundbetreuung</c:v>
                </c:pt>
                <c:pt idx="3">
                  <c:v>besondere Pflegeleistungen</c:v>
                </c:pt>
              </c:strCache>
            </c:strRef>
          </c:cat>
          <c:val>
            <c:numRef>
              <c:f>Kostenaufschlüsselung!$F$7:$F$10</c:f>
              <c:numCache>
                <c:formatCode>0.00</c:formatCode>
                <c:ptCount val="4"/>
                <c:pt idx="0">
                  <c:v>43.798051366197214</c:v>
                </c:pt>
                <c:pt idx="1">
                  <c:v>14.875930143569505</c:v>
                </c:pt>
                <c:pt idx="2">
                  <c:v>11.106183944844977</c:v>
                </c:pt>
                <c:pt idx="3">
                  <c:v>72.510000000000005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D0-41D9-8667-C218A55659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ln w="12700">
      <a:solidFill>
        <a:schemeClr val="tx1">
          <a:alpha val="36000"/>
        </a:schemeClr>
      </a:solidFill>
    </a:ln>
    <a:effectLst>
      <a:outerShdw blurRad="50800" dist="50800" dir="2700000" algn="ctr" rotWithShape="0">
        <a:sysClr val="windowText" lastClr="000000"/>
      </a:outerShdw>
    </a:effectLst>
    <a:scene3d>
      <a:camera prst="orthographicFront"/>
      <a:lightRig rig="threePt" dir="t"/>
    </a:scene3d>
    <a:sp3d prstMaterial="powder"/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942974</xdr:colOff>
      <xdr:row>12</xdr:row>
      <xdr:rowOff>333375</xdr:rowOff>
    </xdr:from>
    <xdr:to>
      <xdr:col>14</xdr:col>
      <xdr:colOff>228599</xdr:colOff>
      <xdr:row>25</xdr:row>
      <xdr:rowOff>114300</xdr:rowOff>
    </xdr:to>
    <xdr:graphicFrame macro="">
      <xdr:nvGraphicFramePr>
        <xdr:cNvPr id="2" name="Mein Anlagevermögen" descr="Dreidimensionales Kreisdiagramm mit der Aufteilung des Anlagevermögen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Anlagevermögen" displayName="Anlagevermögen" ref="E6:F10" headerRowDxfId="5" dataDxfId="4" totalsRowDxfId="3">
  <autoFilter ref="E6:F10"/>
  <tableColumns count="2">
    <tableColumn id="1" name="Kostenart" totalsRowLabel="Ergebnis" dataDxfId="1"/>
    <tableColumn id="2" name="Betrag in EUR" totalsRowFunction="sum" dataDxfId="0" totalsRowDxfId="2" dataCellStyle="Währung"/>
  </tableColumns>
  <tableStyleInfo name="Anlagevermögen" showFirstColumn="0" showLastColumn="0" showRowStripes="1" showColumnStripes="0"/>
  <extLst>
    <ext xmlns:x14="http://schemas.microsoft.com/office/spreadsheetml/2009/9/main" uri="{504A1905-F514-4f6f-8877-14C23A59335A}">
      <x14:table altTextSummary="Geben Sie den Anlagentyp und den entsprechenden Betrag in dieser Tabelle ein."/>
    </ext>
  </extLst>
</table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aper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Paper">
      <a:maj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aper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55000"/>
                <a:alpha val="20000"/>
              </a:schemeClr>
              <a:schemeClr val="phClr">
                <a:tint val="40000"/>
                <a:shade val="90000"/>
                <a:satMod val="60000"/>
                <a:alpha val="20000"/>
              </a:schemeClr>
            </a:duotone>
          </a:blip>
          <a:tile tx="0" ty="0" sx="58000" sy="38000" flip="none" algn="tl"/>
        </a:blipFill>
        <a:blipFill>
          <a:blip xmlns:r="http://schemas.openxmlformats.org/officeDocument/2006/relationships" r:embed="rId2">
            <a:duotone>
              <a:schemeClr val="phClr">
                <a:shade val="12000"/>
                <a:satMod val="240000"/>
              </a:schemeClr>
              <a:schemeClr val="phClr">
                <a:tint val="65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4"/>
    <pageSetUpPr fitToPage="1"/>
  </sheetPr>
  <dimension ref="A2:AJ54"/>
  <sheetViews>
    <sheetView showGridLines="0" tabSelected="1" topLeftCell="A4" zoomScale="70" zoomScaleNormal="70" workbookViewId="0">
      <selection activeCell="C6" sqref="C6"/>
    </sheetView>
  </sheetViews>
  <sheetFormatPr baseColWidth="10" defaultColWidth="9" defaultRowHeight="30" customHeight="1" x14ac:dyDescent="0.25"/>
  <cols>
    <col min="1" max="1" width="2.58203125" style="3" customWidth="1"/>
    <col min="2" max="2" width="21" style="3" customWidth="1"/>
    <col min="3" max="3" width="18.75" style="3" customWidth="1"/>
    <col min="4" max="4" width="28.83203125" style="3" customWidth="1"/>
    <col min="5" max="5" width="19.5" style="3" customWidth="1"/>
    <col min="6" max="6" width="17.75" style="3" customWidth="1"/>
    <col min="7" max="8" width="9" style="3"/>
    <col min="9" max="9" width="26.83203125" style="3" bestFit="1" customWidth="1"/>
    <col min="10" max="10" width="18.08203125" style="3" customWidth="1"/>
    <col min="11" max="16" width="9" style="3"/>
    <col min="17" max="17" width="9" style="3" customWidth="1"/>
    <col min="18" max="22" width="9" style="3"/>
    <col min="23" max="43" width="0" style="3" hidden="1" customWidth="1"/>
    <col min="44" max="16384" width="9" style="3"/>
  </cols>
  <sheetData>
    <row r="2" spans="1:6" ht="110.25" customHeight="1" x14ac:dyDescent="0.25">
      <c r="B2" s="33" t="s">
        <v>25</v>
      </c>
      <c r="C2" s="33"/>
      <c r="D2" s="33"/>
      <c r="E2" s="33"/>
    </row>
    <row r="6" spans="1:6" ht="30" customHeight="1" x14ac:dyDescent="0.3">
      <c r="B6" s="5" t="s">
        <v>0</v>
      </c>
      <c r="C6" s="4">
        <v>70</v>
      </c>
      <c r="D6" s="14" t="s">
        <v>20</v>
      </c>
      <c r="E6" s="18" t="s">
        <v>21</v>
      </c>
      <c r="F6" s="19" t="s">
        <v>26</v>
      </c>
    </row>
    <row r="7" spans="1:6" ht="30" customHeight="1" x14ac:dyDescent="0.3">
      <c r="B7" s="5" t="s">
        <v>22</v>
      </c>
      <c r="C7" s="4">
        <v>47</v>
      </c>
      <c r="D7" s="14" t="s">
        <v>20</v>
      </c>
      <c r="E7" s="20" t="s">
        <v>13</v>
      </c>
      <c r="F7" s="37">
        <f>IF(C6&lt;=90,HLOOKUP(Kostenaufschlüsselung!C7,Rohdaten!C2:G7,5,FALSE),VLOOKUP(C6,Rohdaten!A7:G166,Rohdaten!P3,FALSE))</f>
        <v>43.798051366197214</v>
      </c>
    </row>
    <row r="8" spans="1:6" ht="30" customHeight="1" x14ac:dyDescent="0.3">
      <c r="B8" s="5" t="s">
        <v>1</v>
      </c>
      <c r="C8" s="11" t="str">
        <f>C7&amp;"/"&amp;C6</f>
        <v>47/70</v>
      </c>
      <c r="D8" s="13"/>
      <c r="E8" s="21" t="s">
        <v>14</v>
      </c>
      <c r="F8" s="37">
        <f>HLOOKUP(Kostenaufschlüsselung!C7,Rohdaten!C2:G4,2,FALSE)</f>
        <v>14.875930143569505</v>
      </c>
    </row>
    <row r="9" spans="1:6" ht="30" customHeight="1" x14ac:dyDescent="0.3">
      <c r="B9" s="5" t="s">
        <v>5</v>
      </c>
      <c r="C9" s="12" t="s">
        <v>9</v>
      </c>
      <c r="D9" s="14" t="s">
        <v>20</v>
      </c>
      <c r="E9" s="20" t="s">
        <v>15</v>
      </c>
      <c r="F9" s="38">
        <f>HLOOKUP(Kostenaufschlüsselung!C7,Rohdaten!C2:G4,3,FALSE)</f>
        <v>11.106183944844977</v>
      </c>
    </row>
    <row r="10" spans="1:6" ht="30" customHeight="1" x14ac:dyDescent="0.3">
      <c r="D10" s="14"/>
      <c r="E10" s="20" t="s">
        <v>17</v>
      </c>
      <c r="F10" s="37">
        <f>VLOOKUP(C9,B15:E22,3,FALSE)</f>
        <v>72.510000000000005</v>
      </c>
    </row>
    <row r="11" spans="1:6" ht="30" customHeight="1" x14ac:dyDescent="0.3">
      <c r="D11" s="6"/>
      <c r="E11" s="22" t="s">
        <v>19</v>
      </c>
      <c r="F11" s="39">
        <f>F7+F8+F9+F10</f>
        <v>142.2901654546117</v>
      </c>
    </row>
    <row r="13" spans="1:6" ht="30" customHeight="1" x14ac:dyDescent="0.3">
      <c r="A13" s="1"/>
      <c r="C13" s="44"/>
      <c r="D13" s="44"/>
      <c r="E13" s="45" t="s">
        <v>27</v>
      </c>
    </row>
    <row r="14" spans="1:6" ht="30" customHeight="1" x14ac:dyDescent="0.3">
      <c r="A14" s="6"/>
      <c r="B14" s="5" t="s">
        <v>5</v>
      </c>
      <c r="C14" s="17" t="s">
        <v>2</v>
      </c>
      <c r="D14" s="17" t="str">
        <f>"Pflegezuschlag " &amp; C10</f>
        <v xml:space="preserve">Pflegezuschlag </v>
      </c>
      <c r="E14" s="17" t="s">
        <v>3</v>
      </c>
    </row>
    <row r="15" spans="1:6" ht="30" customHeight="1" x14ac:dyDescent="0.25">
      <c r="B15" s="7" t="s">
        <v>4</v>
      </c>
      <c r="C15" s="40">
        <f>HLOOKUP(Kostenaufschlüsselung!C7,Rohdaten!C2:G4,2,FALSE)+HLOOKUP(Kostenaufschlüsselung!C7,Rohdaten!C2:G4,3,FALSE)+IF(C6&lt;=90,HLOOKUP(Kostenaufschlüsselung!C7,Rohdaten!C2:G7,5,FALSE),VLOOKUP(C6,Rohdaten!A7:G166,Rohdaten!P3,FALSE))</f>
        <v>69.780165454611705</v>
      </c>
      <c r="D15" s="41">
        <v>0</v>
      </c>
      <c r="E15" s="40">
        <f>SUM(C15:D15)</f>
        <v>69.780165454611705</v>
      </c>
    </row>
    <row r="16" spans="1:6" ht="30" customHeight="1" x14ac:dyDescent="0.25">
      <c r="B16" s="10" t="s">
        <v>6</v>
      </c>
      <c r="C16" s="42">
        <f t="shared" ref="C16:C22" si="0">$C$15</f>
        <v>69.780165454611705</v>
      </c>
      <c r="D16" s="42">
        <v>18.75</v>
      </c>
      <c r="E16" s="42">
        <f t="shared" ref="E16:E22" si="1">SUM(C16:D16)</f>
        <v>88.530165454611705</v>
      </c>
    </row>
    <row r="17" spans="2:27" ht="30" customHeight="1" x14ac:dyDescent="0.25">
      <c r="B17" s="9" t="s">
        <v>7</v>
      </c>
      <c r="C17" s="41">
        <f t="shared" si="0"/>
        <v>69.780165454611705</v>
      </c>
      <c r="D17" s="41">
        <v>29.73</v>
      </c>
      <c r="E17" s="41">
        <f t="shared" si="1"/>
        <v>99.510165454611709</v>
      </c>
    </row>
    <row r="18" spans="2:27" ht="30" customHeight="1" x14ac:dyDescent="0.25">
      <c r="B18" s="10" t="s">
        <v>8</v>
      </c>
      <c r="C18" s="42">
        <f t="shared" si="0"/>
        <v>69.780165454611705</v>
      </c>
      <c r="D18" s="42">
        <v>47.55</v>
      </c>
      <c r="E18" s="42">
        <f t="shared" si="1"/>
        <v>117.3301654546117</v>
      </c>
    </row>
    <row r="19" spans="2:27" ht="30" customHeight="1" x14ac:dyDescent="0.25">
      <c r="B19" s="9" t="s">
        <v>9</v>
      </c>
      <c r="C19" s="41">
        <f t="shared" si="0"/>
        <v>69.780165454611705</v>
      </c>
      <c r="D19" s="41">
        <v>72.510000000000005</v>
      </c>
      <c r="E19" s="41">
        <f t="shared" si="1"/>
        <v>142.29016545461172</v>
      </c>
    </row>
    <row r="20" spans="2:27" ht="30" customHeight="1" x14ac:dyDescent="0.25">
      <c r="B20" s="10" t="s">
        <v>10</v>
      </c>
      <c r="C20" s="42">
        <f t="shared" si="0"/>
        <v>69.780165454611705</v>
      </c>
      <c r="D20" s="42">
        <v>89.15</v>
      </c>
      <c r="E20" s="42">
        <f t="shared" si="1"/>
        <v>158.93016545461171</v>
      </c>
    </row>
    <row r="21" spans="2:27" ht="30" customHeight="1" x14ac:dyDescent="0.25">
      <c r="B21" s="9" t="s">
        <v>11</v>
      </c>
      <c r="C21" s="41">
        <f t="shared" si="0"/>
        <v>69.780165454611705</v>
      </c>
      <c r="D21" s="41">
        <v>103.83</v>
      </c>
      <c r="E21" s="41">
        <f t="shared" si="1"/>
        <v>173.61016545461172</v>
      </c>
    </row>
    <row r="22" spans="2:27" ht="30" customHeight="1" x14ac:dyDescent="0.25">
      <c r="B22" s="8" t="s">
        <v>12</v>
      </c>
      <c r="C22" s="43">
        <f t="shared" si="0"/>
        <v>69.780165454611705</v>
      </c>
      <c r="D22" s="43">
        <v>109.95</v>
      </c>
      <c r="E22" s="43">
        <f t="shared" si="1"/>
        <v>179.73016545461172</v>
      </c>
    </row>
    <row r="24" spans="2:27" ht="30" customHeight="1" x14ac:dyDescent="0.25">
      <c r="AA24" s="3">
        <v>45</v>
      </c>
    </row>
    <row r="25" spans="2:27" ht="30" customHeight="1" x14ac:dyDescent="0.25">
      <c r="AA25" s="3">
        <v>46</v>
      </c>
    </row>
    <row r="26" spans="2:27" ht="30" customHeight="1" x14ac:dyDescent="0.25">
      <c r="AA26" s="3">
        <v>47</v>
      </c>
    </row>
    <row r="27" spans="2:27" ht="30" customHeight="1" x14ac:dyDescent="0.25">
      <c r="AA27" s="3">
        <v>48</v>
      </c>
    </row>
    <row r="28" spans="2:27" ht="30" customHeight="1" x14ac:dyDescent="0.25">
      <c r="B28" s="1"/>
      <c r="C28" s="2"/>
      <c r="AA28" s="3">
        <v>49</v>
      </c>
    </row>
    <row r="38" spans="32:36" ht="30" customHeight="1" x14ac:dyDescent="0.25">
      <c r="AG38" s="15"/>
      <c r="AH38" s="15"/>
      <c r="AI38" s="15"/>
    </row>
    <row r="39" spans="32:36" ht="30" customHeight="1" x14ac:dyDescent="0.25">
      <c r="AG39" s="15"/>
      <c r="AH39" s="15"/>
      <c r="AI39" s="15"/>
    </row>
    <row r="40" spans="32:36" ht="30" customHeight="1" x14ac:dyDescent="0.25">
      <c r="AG40" s="15"/>
      <c r="AH40" s="15"/>
      <c r="AI40" s="15"/>
    </row>
    <row r="41" spans="32:36" ht="30" customHeight="1" x14ac:dyDescent="0.25">
      <c r="AG41" s="15"/>
      <c r="AH41" s="15"/>
      <c r="AI41" s="15"/>
    </row>
    <row r="42" spans="32:36" ht="30" customHeight="1" x14ac:dyDescent="0.25">
      <c r="AG42" s="15"/>
      <c r="AH42" s="15"/>
      <c r="AI42" s="15"/>
    </row>
    <row r="43" spans="32:36" ht="30" customHeight="1" x14ac:dyDescent="0.25">
      <c r="AG43" s="15"/>
      <c r="AH43" s="15"/>
      <c r="AI43" s="15"/>
    </row>
    <row r="44" spans="32:36" ht="30" customHeight="1" x14ac:dyDescent="0.25">
      <c r="AG44" s="15"/>
      <c r="AH44" s="15"/>
      <c r="AI44" s="15"/>
    </row>
    <row r="45" spans="32:36" ht="30" customHeight="1" x14ac:dyDescent="0.25">
      <c r="AG45" s="23" t="s">
        <v>23</v>
      </c>
      <c r="AH45" s="23" t="s">
        <v>24</v>
      </c>
      <c r="AI45" s="15"/>
      <c r="AJ45" s="15"/>
    </row>
    <row r="46" spans="32:36" ht="30" customHeight="1" x14ac:dyDescent="0.25">
      <c r="AF46" s="3">
        <v>2</v>
      </c>
      <c r="AG46" s="16">
        <v>0</v>
      </c>
      <c r="AH46" s="16">
        <v>0</v>
      </c>
      <c r="AI46" s="15"/>
      <c r="AJ46" s="15"/>
    </row>
    <row r="47" spans="32:36" ht="30" customHeight="1" x14ac:dyDescent="0.25">
      <c r="AF47" s="3">
        <v>3</v>
      </c>
      <c r="AG47" s="16">
        <v>16.38</v>
      </c>
      <c r="AH47" s="16">
        <v>16.79</v>
      </c>
      <c r="AI47" s="15"/>
      <c r="AJ47" s="15"/>
    </row>
    <row r="48" spans="32:36" ht="30" customHeight="1" x14ac:dyDescent="0.25">
      <c r="AF48" s="3">
        <v>4</v>
      </c>
      <c r="AG48" s="16">
        <v>23.68</v>
      </c>
      <c r="AH48" s="16">
        <v>26.77</v>
      </c>
      <c r="AI48" s="15"/>
      <c r="AJ48" s="15"/>
    </row>
    <row r="49" spans="32:36" ht="30" customHeight="1" x14ac:dyDescent="0.25">
      <c r="AF49" s="3">
        <v>5</v>
      </c>
      <c r="AG49" s="16">
        <v>42.22</v>
      </c>
      <c r="AH49" s="16">
        <v>42.99</v>
      </c>
      <c r="AI49" s="15"/>
      <c r="AJ49" s="15"/>
    </row>
    <row r="50" spans="32:36" ht="30" customHeight="1" x14ac:dyDescent="0.25">
      <c r="AF50" s="3">
        <v>6</v>
      </c>
      <c r="AG50" s="16">
        <v>62.18</v>
      </c>
      <c r="AH50" s="16">
        <v>65.7</v>
      </c>
      <c r="AI50" s="15"/>
      <c r="AJ50" s="15"/>
    </row>
    <row r="51" spans="32:36" ht="30" customHeight="1" x14ac:dyDescent="0.25">
      <c r="AF51" s="3">
        <v>7</v>
      </c>
      <c r="AG51" s="16">
        <v>75.77</v>
      </c>
      <c r="AH51" s="16">
        <v>80.84</v>
      </c>
      <c r="AI51" s="15"/>
      <c r="AJ51" s="15"/>
    </row>
    <row r="52" spans="32:36" ht="30" customHeight="1" x14ac:dyDescent="0.25">
      <c r="AF52" s="3">
        <v>8</v>
      </c>
      <c r="AG52" s="16">
        <v>92.38</v>
      </c>
      <c r="AH52" s="16">
        <v>94.19</v>
      </c>
      <c r="AI52" s="15"/>
      <c r="AJ52" s="15"/>
    </row>
    <row r="53" spans="32:36" ht="30" customHeight="1" x14ac:dyDescent="0.25">
      <c r="AF53" s="3">
        <v>9</v>
      </c>
      <c r="AG53" s="16">
        <v>97.83</v>
      </c>
      <c r="AH53" s="16">
        <v>99.76</v>
      </c>
      <c r="AI53" s="15"/>
      <c r="AJ53" s="15"/>
    </row>
    <row r="54" spans="32:36" ht="30" customHeight="1" x14ac:dyDescent="0.25">
      <c r="AI54" s="15"/>
      <c r="AJ54" s="15"/>
    </row>
  </sheetData>
  <sheetProtection algorithmName="SHA-512" hashValue="HAbAJAez82a1X16uWGZLnDh5bHqe8azQ3jiLB+dSSvGa9NukLJs2MXvh4fPaCwZoUpVPg+cvK+/w7RqTycfHIw==" saltValue="i9jz4jdrW1l6Lu9lFByabg==" spinCount="100000" sheet="1" selectLockedCells="1"/>
  <mergeCells count="1">
    <mergeCell ref="B2:E2"/>
  </mergeCells>
  <dataValidations count="8">
    <dataValidation allowBlank="1" showInputMessage="1" showErrorMessage="1" prompt="Erstellen Sie auf diesem Arbeitsblatt ein Kreisdiagramm für das 21. Jahrhundert. Geben Sie die Anlagedetails in der Tabelle &quot;Anlagevermögen&quot; ab Zelle B1 ein. Ein Kreisdiagramm mit der Darstellung der Anlagenverteilung ist in Zelle E2." sqref="A22"/>
    <dataValidation allowBlank="1" showInputMessage="1" showErrorMessage="1" prompt="Geben Sie in dieser Spalte unter dieser Überschrift die Art des Guthabens ein. Verwenden Sie Überschriftsfilter, um bestimmte Einträge zu finden." sqref="E6"/>
    <dataValidation allowBlank="1" showInputMessage="1" showErrorMessage="1" prompt="Geben Sie in dieser Spalte unter dieser Überschrift den Betrag ein." sqref="F6"/>
    <dataValidation allowBlank="1" showInputMessage="1" showErrorMessage="1" prompt="Ein Kreisdiagramm &quot;Mein Anlagevermögen&quot; mit der Darstellung der Anlagenverteilung ist in dieser Zelle." sqref="E23"/>
    <dataValidation type="whole" allowBlank="1" showInputMessage="1" showErrorMessage="1" sqref="C6">
      <formula1>1</formula1>
      <formula2>250</formula2>
    </dataValidation>
    <dataValidation type="list" allowBlank="1" showInputMessage="1" showErrorMessage="1" sqref="C7">
      <formula1>$AA$24:$AA$28</formula1>
    </dataValidation>
    <dataValidation type="list" allowBlank="1" showInputMessage="1" showErrorMessage="1" sqref="C9">
      <formula1>$B$15:$B$22</formula1>
    </dataValidation>
    <dataValidation type="list" allowBlank="1" showInputMessage="1" showErrorMessage="1" sqref="C10">
      <formula1>$AG$45:$AH$45</formula1>
    </dataValidation>
  </dataValidations>
  <printOptions horizontalCentered="1"/>
  <pageMargins left="0.5" right="0.5" top="0.5" bottom="0.5" header="0.3" footer="0.3"/>
  <pageSetup paperSize="9" scale="89" fitToHeight="0" orientation="landscape"/>
  <headerFooter differentFirst="1">
    <oddFooter>Page &amp;P of &amp;N</oddFooter>
  </headerFooter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P255"/>
  <sheetViews>
    <sheetView topLeftCell="B1" workbookViewId="0">
      <selection activeCell="J8" sqref="J8"/>
    </sheetView>
  </sheetViews>
  <sheetFormatPr baseColWidth="10" defaultColWidth="11" defaultRowHeight="14" x14ac:dyDescent="0.3"/>
  <cols>
    <col min="1" max="1" width="11" style="24"/>
    <col min="2" max="2" width="16.33203125" style="24" bestFit="1" customWidth="1"/>
    <col min="3" max="16384" width="11" style="24"/>
  </cols>
  <sheetData>
    <row r="1" spans="1:16" x14ac:dyDescent="0.3">
      <c r="C1" s="24">
        <f>COLUMN(C2)</f>
        <v>3</v>
      </c>
      <c r="D1" s="24">
        <f>COLUMN(D2)</f>
        <v>4</v>
      </c>
      <c r="E1" s="24">
        <f>COLUMN(E2)</f>
        <v>5</v>
      </c>
      <c r="F1" s="24">
        <f>COLUMN(F2)</f>
        <v>6</v>
      </c>
      <c r="G1" s="24">
        <f>COLUMN(G2)</f>
        <v>7</v>
      </c>
    </row>
    <row r="2" spans="1:16" x14ac:dyDescent="0.3">
      <c r="B2" s="25"/>
      <c r="C2" s="25">
        <v>45</v>
      </c>
      <c r="D2" s="25">
        <v>46</v>
      </c>
      <c r="E2" s="25">
        <v>47</v>
      </c>
      <c r="F2" s="25">
        <v>48</v>
      </c>
      <c r="G2" s="25">
        <v>49</v>
      </c>
      <c r="J2" s="25">
        <v>45</v>
      </c>
      <c r="K2" s="25">
        <v>46</v>
      </c>
      <c r="L2" s="25">
        <v>47</v>
      </c>
      <c r="M2" s="25">
        <v>48</v>
      </c>
      <c r="N2" s="25">
        <v>49</v>
      </c>
      <c r="P2" s="24" t="s">
        <v>18</v>
      </c>
    </row>
    <row r="3" spans="1:16" x14ac:dyDescent="0.3">
      <c r="B3" s="25" t="s">
        <v>14</v>
      </c>
      <c r="C3" s="35">
        <v>14.875930143569505</v>
      </c>
      <c r="D3" s="35">
        <v>14.875930143569505</v>
      </c>
      <c r="E3" s="35">
        <v>14.875930143569505</v>
      </c>
      <c r="F3" s="35">
        <v>14.875930143569505</v>
      </c>
      <c r="G3" s="35">
        <v>14.875930143569505</v>
      </c>
      <c r="J3" s="24">
        <v>3</v>
      </c>
      <c r="K3" s="24">
        <v>4</v>
      </c>
      <c r="L3" s="24">
        <v>5</v>
      </c>
      <c r="M3" s="24">
        <v>6</v>
      </c>
      <c r="N3" s="24">
        <v>7</v>
      </c>
      <c r="P3" s="24">
        <f>HLOOKUP(Kostenaufschlüsselung!C7,Rohdaten!J2:N3,2,FALSE)</f>
        <v>5</v>
      </c>
    </row>
    <row r="4" spans="1:16" x14ac:dyDescent="0.3">
      <c r="B4" s="25" t="s">
        <v>15</v>
      </c>
      <c r="C4" s="36">
        <v>10.792322871689803</v>
      </c>
      <c r="D4" s="36">
        <v>10.949253408267392</v>
      </c>
      <c r="E4" s="36">
        <v>11.106183944844977</v>
      </c>
      <c r="F4" s="36">
        <v>11.263114481422564</v>
      </c>
      <c r="G4" s="36">
        <v>11.420045018000149</v>
      </c>
    </row>
    <row r="5" spans="1:16" ht="14.5" thickBot="1" x14ac:dyDescent="0.35"/>
    <row r="6" spans="1:16" ht="14.5" thickBot="1" x14ac:dyDescent="0.35">
      <c r="A6" s="26" t="s">
        <v>16</v>
      </c>
      <c r="B6" s="25" t="s">
        <v>13</v>
      </c>
      <c r="C6" s="27">
        <v>43.539218496145772</v>
      </c>
      <c r="D6" s="27">
        <v>43.668635163704963</v>
      </c>
      <c r="E6" s="27">
        <v>43.798051366197214</v>
      </c>
      <c r="F6" s="27">
        <v>43.927467568689465</v>
      </c>
      <c r="G6" s="27">
        <v>44.056883771181717</v>
      </c>
      <c r="J6" s="29">
        <v>66.27</v>
      </c>
      <c r="K6" s="30">
        <v>66.540000000000006</v>
      </c>
      <c r="L6" s="30">
        <v>66.819999999999993</v>
      </c>
      <c r="M6" s="30">
        <v>67.099999999999994</v>
      </c>
      <c r="N6" s="30">
        <v>67.38</v>
      </c>
    </row>
    <row r="7" spans="1:16" ht="14.5" thickBot="1" x14ac:dyDescent="0.35">
      <c r="A7" s="24">
        <v>91</v>
      </c>
      <c r="C7" s="34">
        <v>43.539218496145772</v>
      </c>
      <c r="D7" s="34">
        <v>43.668635163704963</v>
      </c>
      <c r="E7" s="34">
        <v>43.798051366197214</v>
      </c>
      <c r="F7" s="34">
        <v>43.927467568689465</v>
      </c>
      <c r="G7" s="34">
        <v>44.056883771181717</v>
      </c>
      <c r="J7" s="31">
        <v>66.23</v>
      </c>
      <c r="K7" s="32">
        <v>66.510000000000005</v>
      </c>
      <c r="L7" s="32">
        <v>66.78</v>
      </c>
      <c r="M7" s="32">
        <v>67.06</v>
      </c>
      <c r="N7" s="32">
        <v>67.34</v>
      </c>
    </row>
    <row r="8" spans="1:16" ht="14.5" thickBot="1" x14ac:dyDescent="0.35">
      <c r="A8" s="24">
        <v>92</v>
      </c>
      <c r="C8" s="27">
        <v>43.539218496145757</v>
      </c>
      <c r="D8" s="27">
        <v>43.668635163704955</v>
      </c>
      <c r="E8" s="27">
        <v>43.798051366197207</v>
      </c>
      <c r="F8" s="27">
        <v>43.927467568689451</v>
      </c>
      <c r="G8" s="27">
        <v>44.056883771181703</v>
      </c>
      <c r="J8" s="31">
        <v>66.19</v>
      </c>
      <c r="K8" s="32">
        <v>66.47</v>
      </c>
      <c r="L8" s="32">
        <v>66.75</v>
      </c>
      <c r="M8" s="32">
        <v>67.02</v>
      </c>
      <c r="N8" s="32">
        <v>67.3</v>
      </c>
    </row>
    <row r="9" spans="1:16" ht="14.5" thickBot="1" x14ac:dyDescent="0.35">
      <c r="A9" s="24">
        <v>93</v>
      </c>
      <c r="C9" s="27">
        <v>43.539218496145772</v>
      </c>
      <c r="D9" s="27">
        <v>43.668635163704963</v>
      </c>
      <c r="E9" s="27">
        <v>43.798051366197214</v>
      </c>
      <c r="F9" s="27">
        <v>43.927467568689465</v>
      </c>
      <c r="G9" s="27">
        <v>44.056883771181717</v>
      </c>
      <c r="J9" s="31">
        <v>66.150000000000006</v>
      </c>
      <c r="K9" s="32">
        <v>66.430000000000007</v>
      </c>
      <c r="L9" s="32">
        <v>66.709999999999994</v>
      </c>
      <c r="M9" s="32">
        <v>66.989999999999995</v>
      </c>
      <c r="N9" s="32">
        <v>67.27</v>
      </c>
    </row>
    <row r="10" spans="1:16" ht="14.5" thickBot="1" x14ac:dyDescent="0.35">
      <c r="A10" s="24">
        <v>94</v>
      </c>
      <c r="C10" s="27">
        <v>43.53921849614575</v>
      </c>
      <c r="D10" s="27">
        <v>43.668635163704955</v>
      </c>
      <c r="E10" s="27">
        <v>43.798051366197214</v>
      </c>
      <c r="F10" s="27">
        <v>43.927467568689465</v>
      </c>
      <c r="G10" s="27">
        <v>44.05688377118171</v>
      </c>
      <c r="J10" s="31">
        <v>66.11</v>
      </c>
      <c r="K10" s="32">
        <v>66.39</v>
      </c>
      <c r="L10" s="32">
        <v>66.67</v>
      </c>
      <c r="M10" s="32">
        <v>66.95</v>
      </c>
      <c r="N10" s="32">
        <v>67.23</v>
      </c>
    </row>
    <row r="11" spans="1:16" ht="14.5" thickBot="1" x14ac:dyDescent="0.35">
      <c r="A11" s="24">
        <v>95</v>
      </c>
      <c r="C11" s="27">
        <v>43.539218496145757</v>
      </c>
      <c r="D11" s="27">
        <v>43.668635163704955</v>
      </c>
      <c r="E11" s="27">
        <v>43.798051366197207</v>
      </c>
      <c r="F11" s="27">
        <v>43.927467568689451</v>
      </c>
      <c r="G11" s="27">
        <v>44.056883771181703</v>
      </c>
      <c r="J11" s="31">
        <v>66.08</v>
      </c>
      <c r="K11" s="32">
        <v>66.36</v>
      </c>
      <c r="L11" s="32">
        <v>66.63</v>
      </c>
      <c r="M11" s="32">
        <v>66.91</v>
      </c>
      <c r="N11" s="32">
        <v>67.19</v>
      </c>
    </row>
    <row r="12" spans="1:16" ht="14.5" thickBot="1" x14ac:dyDescent="0.35">
      <c r="A12" s="24">
        <v>96</v>
      </c>
      <c r="C12" s="27">
        <v>43.539218496145757</v>
      </c>
      <c r="D12" s="27">
        <v>43.668635163704948</v>
      </c>
      <c r="E12" s="27">
        <v>43.798051366197207</v>
      </c>
      <c r="F12" s="27">
        <v>43.927467568689458</v>
      </c>
      <c r="G12" s="27">
        <v>44.05688377118171</v>
      </c>
      <c r="J12" s="31">
        <v>66.040000000000006</v>
      </c>
      <c r="K12" s="32">
        <v>66.319999999999993</v>
      </c>
      <c r="L12" s="32">
        <v>66.599999999999994</v>
      </c>
      <c r="M12" s="32">
        <v>66.88</v>
      </c>
      <c r="N12" s="32">
        <v>67.16</v>
      </c>
    </row>
    <row r="13" spans="1:16" ht="14.5" thickBot="1" x14ac:dyDescent="0.35">
      <c r="A13" s="24">
        <v>97</v>
      </c>
      <c r="C13" s="27">
        <v>43.539218496145772</v>
      </c>
      <c r="D13" s="27">
        <v>43.668635163704963</v>
      </c>
      <c r="E13" s="27">
        <v>43.798051366197214</v>
      </c>
      <c r="F13" s="27">
        <v>43.927467568689465</v>
      </c>
      <c r="G13" s="27">
        <v>44.056883771181717</v>
      </c>
      <c r="I13" s="28"/>
      <c r="J13" s="31">
        <v>66.010000000000005</v>
      </c>
      <c r="K13" s="32">
        <v>66.290000000000006</v>
      </c>
      <c r="L13" s="32">
        <v>66.56</v>
      </c>
      <c r="M13" s="32">
        <v>66.84</v>
      </c>
      <c r="N13" s="32">
        <v>67.12</v>
      </c>
    </row>
    <row r="14" spans="1:16" ht="14.5" thickBot="1" x14ac:dyDescent="0.35">
      <c r="A14" s="24">
        <v>98</v>
      </c>
      <c r="C14" s="27">
        <v>43.539218496145764</v>
      </c>
      <c r="D14" s="27">
        <v>43.668635163704977</v>
      </c>
      <c r="E14" s="27">
        <v>43.798051366197214</v>
      </c>
      <c r="F14" s="27">
        <v>43.927467568689465</v>
      </c>
      <c r="G14" s="27">
        <v>44.056883771181717</v>
      </c>
      <c r="J14" s="31">
        <v>65.97</v>
      </c>
      <c r="K14" s="32">
        <v>66.25</v>
      </c>
      <c r="L14" s="32">
        <v>66.53</v>
      </c>
      <c r="M14" s="32">
        <v>66.81</v>
      </c>
      <c r="N14" s="32">
        <v>67.09</v>
      </c>
    </row>
    <row r="15" spans="1:16" ht="14.5" thickBot="1" x14ac:dyDescent="0.35">
      <c r="A15" s="24">
        <v>99</v>
      </c>
      <c r="C15" s="27">
        <v>43.53921849614575</v>
      </c>
      <c r="D15" s="27">
        <v>43.668635163704955</v>
      </c>
      <c r="E15" s="27">
        <v>43.798051366197214</v>
      </c>
      <c r="F15" s="27">
        <v>43.927467568689465</v>
      </c>
      <c r="G15" s="27">
        <v>44.05688377118171</v>
      </c>
      <c r="J15" s="31">
        <v>65.94</v>
      </c>
      <c r="K15" s="32">
        <v>66.22</v>
      </c>
      <c r="L15" s="32">
        <v>66.5</v>
      </c>
      <c r="M15" s="32">
        <v>66.78</v>
      </c>
      <c r="N15" s="32">
        <v>67.06</v>
      </c>
    </row>
    <row r="16" spans="1:16" ht="14.5" thickBot="1" x14ac:dyDescent="0.35">
      <c r="A16" s="24">
        <v>100</v>
      </c>
      <c r="C16" s="27">
        <v>43.539218496145764</v>
      </c>
      <c r="D16" s="27">
        <v>43.668635163704948</v>
      </c>
      <c r="E16" s="27">
        <v>43.7980513661972</v>
      </c>
      <c r="F16" s="27">
        <v>43.927467568689465</v>
      </c>
      <c r="G16" s="27">
        <v>44.056883771181724</v>
      </c>
      <c r="J16" s="31">
        <v>65.91</v>
      </c>
      <c r="K16" s="32">
        <v>66.19</v>
      </c>
      <c r="L16" s="32">
        <v>66.47</v>
      </c>
      <c r="M16" s="32">
        <v>66.739999999999995</v>
      </c>
      <c r="N16" s="32">
        <v>67.02</v>
      </c>
    </row>
    <row r="17" spans="1:14" ht="14.5" thickBot="1" x14ac:dyDescent="0.35">
      <c r="A17" s="24">
        <v>101</v>
      </c>
      <c r="C17" s="27">
        <v>43.539218496145757</v>
      </c>
      <c r="D17" s="27">
        <v>43.668635163704955</v>
      </c>
      <c r="E17" s="27">
        <v>43.798051366197207</v>
      </c>
      <c r="F17" s="27">
        <v>43.927467568689451</v>
      </c>
      <c r="G17" s="27">
        <v>44.056883771181703</v>
      </c>
      <c r="J17" s="31">
        <v>65.88</v>
      </c>
      <c r="K17" s="32">
        <v>66.150000000000006</v>
      </c>
      <c r="L17" s="32">
        <v>66.430000000000007</v>
      </c>
      <c r="M17" s="32">
        <v>66.709999999999994</v>
      </c>
      <c r="N17" s="32">
        <v>66.989999999999995</v>
      </c>
    </row>
    <row r="18" spans="1:14" ht="14.5" thickBot="1" x14ac:dyDescent="0.35">
      <c r="A18" s="24">
        <v>102</v>
      </c>
      <c r="C18" s="27">
        <v>43.53921849614575</v>
      </c>
      <c r="D18" s="27">
        <v>43.668635163704948</v>
      </c>
      <c r="E18" s="27">
        <v>43.798051366197193</v>
      </c>
      <c r="F18" s="27">
        <v>43.927467568689444</v>
      </c>
      <c r="G18" s="27">
        <v>44.05688377118171</v>
      </c>
      <c r="J18" s="31">
        <v>65.84</v>
      </c>
      <c r="K18" s="32">
        <v>66.12</v>
      </c>
      <c r="L18" s="32">
        <v>66.400000000000006</v>
      </c>
      <c r="M18" s="32">
        <v>66.680000000000007</v>
      </c>
      <c r="N18" s="32">
        <v>66.959999999999994</v>
      </c>
    </row>
    <row r="19" spans="1:14" ht="14.5" thickBot="1" x14ac:dyDescent="0.35">
      <c r="A19" s="24">
        <v>103</v>
      </c>
      <c r="C19" s="27">
        <v>43.539218496145757</v>
      </c>
      <c r="D19" s="27">
        <v>43.668635163704948</v>
      </c>
      <c r="E19" s="27">
        <v>43.798051366197207</v>
      </c>
      <c r="F19" s="27">
        <v>43.927467568689458</v>
      </c>
      <c r="G19" s="27">
        <v>44.05688377118171</v>
      </c>
      <c r="J19" s="31">
        <v>65.81</v>
      </c>
      <c r="K19" s="32">
        <v>66.09</v>
      </c>
      <c r="L19" s="32">
        <v>66.37</v>
      </c>
      <c r="M19" s="32">
        <v>66.650000000000006</v>
      </c>
      <c r="N19" s="32">
        <v>66.930000000000007</v>
      </c>
    </row>
    <row r="20" spans="1:14" ht="14.5" thickBot="1" x14ac:dyDescent="0.35">
      <c r="A20" s="24">
        <v>104</v>
      </c>
      <c r="C20" s="27">
        <v>43.53921849614575</v>
      </c>
      <c r="D20" s="27">
        <v>43.668635163704948</v>
      </c>
      <c r="E20" s="27">
        <v>43.7980513661972</v>
      </c>
      <c r="F20" s="27">
        <v>43.927467568689458</v>
      </c>
      <c r="G20" s="27">
        <v>44.05688377118171</v>
      </c>
      <c r="J20" s="31">
        <v>65.78</v>
      </c>
      <c r="K20" s="32">
        <v>66.06</v>
      </c>
      <c r="L20" s="32">
        <v>66.34</v>
      </c>
      <c r="M20" s="32">
        <v>66.62</v>
      </c>
      <c r="N20" s="32">
        <v>66.900000000000006</v>
      </c>
    </row>
    <row r="21" spans="1:14" ht="14.5" thickBot="1" x14ac:dyDescent="0.35">
      <c r="A21" s="24">
        <v>105</v>
      </c>
      <c r="C21" s="27">
        <v>43.539218496145772</v>
      </c>
      <c r="D21" s="27">
        <v>43.668635163704963</v>
      </c>
      <c r="E21" s="27">
        <v>43.798051366197214</v>
      </c>
      <c r="F21" s="27">
        <v>43.927467568689465</v>
      </c>
      <c r="G21" s="27">
        <v>44.056883771181717</v>
      </c>
      <c r="J21" s="31">
        <v>65.75</v>
      </c>
      <c r="K21" s="32">
        <v>66.03</v>
      </c>
      <c r="L21" s="32">
        <v>66.31</v>
      </c>
      <c r="M21" s="32">
        <v>66.59</v>
      </c>
      <c r="N21" s="32">
        <v>66.87</v>
      </c>
    </row>
    <row r="22" spans="1:14" ht="14.5" thickBot="1" x14ac:dyDescent="0.35">
      <c r="A22" s="24">
        <v>106</v>
      </c>
      <c r="C22" s="27">
        <v>43.539218496145764</v>
      </c>
      <c r="D22" s="27">
        <v>43.66863516370497</v>
      </c>
      <c r="E22" s="27">
        <v>43.798051366197207</v>
      </c>
      <c r="F22" s="27">
        <v>43.927467568689472</v>
      </c>
      <c r="G22" s="27">
        <v>44.05688377118171</v>
      </c>
      <c r="J22" s="31">
        <v>65.72</v>
      </c>
      <c r="K22" s="32">
        <v>66</v>
      </c>
      <c r="L22" s="32">
        <v>66.28</v>
      </c>
      <c r="M22" s="32">
        <v>66.56</v>
      </c>
      <c r="N22" s="32">
        <v>66.84</v>
      </c>
    </row>
    <row r="23" spans="1:14" ht="14.5" thickBot="1" x14ac:dyDescent="0.35">
      <c r="A23" s="24">
        <v>107</v>
      </c>
      <c r="C23" s="27">
        <v>43.539218496145764</v>
      </c>
      <c r="D23" s="27">
        <v>43.668635163704977</v>
      </c>
      <c r="E23" s="27">
        <v>43.798051366197214</v>
      </c>
      <c r="F23" s="27">
        <v>43.927467568689465</v>
      </c>
      <c r="G23" s="27">
        <v>44.056883771181717</v>
      </c>
      <c r="J23" s="31">
        <v>65.7</v>
      </c>
      <c r="K23" s="32">
        <v>65.98</v>
      </c>
      <c r="L23" s="32">
        <v>66.25</v>
      </c>
      <c r="M23" s="32">
        <v>66.53</v>
      </c>
      <c r="N23" s="32">
        <v>66.81</v>
      </c>
    </row>
    <row r="24" spans="1:14" ht="14.5" thickBot="1" x14ac:dyDescent="0.35">
      <c r="A24" s="24">
        <v>108</v>
      </c>
      <c r="C24" s="27">
        <v>43.539218496145757</v>
      </c>
      <c r="D24" s="27">
        <v>43.668635163704955</v>
      </c>
      <c r="E24" s="27">
        <v>43.798051366197207</v>
      </c>
      <c r="F24" s="27">
        <v>43.927467568689465</v>
      </c>
      <c r="G24" s="27">
        <v>44.05688377118171</v>
      </c>
      <c r="J24" s="31">
        <v>65.67</v>
      </c>
      <c r="K24" s="32">
        <v>65.95</v>
      </c>
      <c r="L24" s="32">
        <v>66.23</v>
      </c>
      <c r="M24" s="32">
        <v>66.510000000000005</v>
      </c>
      <c r="N24" s="32">
        <v>66.78</v>
      </c>
    </row>
    <row r="25" spans="1:14" ht="14.5" thickBot="1" x14ac:dyDescent="0.35">
      <c r="A25" s="24">
        <v>109</v>
      </c>
      <c r="C25" s="27">
        <v>43.53921849614575</v>
      </c>
      <c r="D25" s="27">
        <v>43.668635163704955</v>
      </c>
      <c r="E25" s="27">
        <v>43.798051366197214</v>
      </c>
      <c r="F25" s="27">
        <v>43.927467568689465</v>
      </c>
      <c r="G25" s="27">
        <v>44.05688377118171</v>
      </c>
      <c r="J25" s="31">
        <v>65.64</v>
      </c>
      <c r="K25" s="32">
        <v>65.92</v>
      </c>
      <c r="L25" s="32">
        <v>66.2</v>
      </c>
      <c r="M25" s="32">
        <v>66.48</v>
      </c>
      <c r="N25" s="32">
        <v>66.760000000000005</v>
      </c>
    </row>
    <row r="26" spans="1:14" ht="14.5" thickBot="1" x14ac:dyDescent="0.35">
      <c r="A26" s="24">
        <v>110</v>
      </c>
      <c r="C26" s="27">
        <v>43.539218496145757</v>
      </c>
      <c r="D26" s="27">
        <v>43.668635163704948</v>
      </c>
      <c r="E26" s="27">
        <v>43.7980513661972</v>
      </c>
      <c r="F26" s="27">
        <v>43.927467568689458</v>
      </c>
      <c r="G26" s="27">
        <v>44.05688377118171</v>
      </c>
      <c r="J26" s="31">
        <v>65.61</v>
      </c>
      <c r="K26" s="32">
        <v>65.89</v>
      </c>
      <c r="L26" s="32">
        <v>66.17</v>
      </c>
      <c r="M26" s="32">
        <v>66.45</v>
      </c>
      <c r="N26" s="32">
        <v>66.73</v>
      </c>
    </row>
    <row r="27" spans="1:14" ht="14.5" thickBot="1" x14ac:dyDescent="0.35">
      <c r="A27" s="24">
        <v>111</v>
      </c>
      <c r="C27" s="27">
        <v>43.539218496145764</v>
      </c>
      <c r="D27" s="27">
        <v>43.668635163704948</v>
      </c>
      <c r="E27" s="27">
        <v>43.7980513661972</v>
      </c>
      <c r="F27" s="27">
        <v>43.927467568689465</v>
      </c>
      <c r="G27" s="27">
        <v>44.056883771181724</v>
      </c>
      <c r="J27" s="31">
        <v>65.59</v>
      </c>
      <c r="K27" s="32">
        <v>65.87</v>
      </c>
      <c r="L27" s="32">
        <v>66.150000000000006</v>
      </c>
      <c r="M27" s="32">
        <v>66.42</v>
      </c>
      <c r="N27" s="32">
        <v>66.7</v>
      </c>
    </row>
    <row r="28" spans="1:14" ht="14.5" thickBot="1" x14ac:dyDescent="0.35">
      <c r="A28" s="24">
        <v>112</v>
      </c>
      <c r="C28" s="27">
        <v>43.539218496145764</v>
      </c>
      <c r="D28" s="27">
        <v>43.668635163704955</v>
      </c>
      <c r="E28" s="27">
        <v>43.798051366197214</v>
      </c>
      <c r="F28" s="27">
        <v>43.927467568689458</v>
      </c>
      <c r="G28" s="27">
        <v>44.056883771181717</v>
      </c>
      <c r="J28" s="31">
        <v>65.56</v>
      </c>
      <c r="K28" s="32">
        <v>65.84</v>
      </c>
      <c r="L28" s="32">
        <v>66.12</v>
      </c>
      <c r="M28" s="32">
        <v>66.400000000000006</v>
      </c>
      <c r="N28" s="32">
        <v>66.680000000000007</v>
      </c>
    </row>
    <row r="29" spans="1:14" ht="14.5" thickBot="1" x14ac:dyDescent="0.35">
      <c r="A29" s="24">
        <v>113</v>
      </c>
      <c r="C29" s="27">
        <v>43.539218496145757</v>
      </c>
      <c r="D29" s="27">
        <v>43.668635163704955</v>
      </c>
      <c r="E29" s="27">
        <v>43.798051366197207</v>
      </c>
      <c r="F29" s="27">
        <v>43.927467568689451</v>
      </c>
      <c r="G29" s="27">
        <v>44.056883771181703</v>
      </c>
      <c r="J29" s="31">
        <v>65.540000000000006</v>
      </c>
      <c r="K29" s="32">
        <v>65.819999999999993</v>
      </c>
      <c r="L29" s="32">
        <v>66.09</v>
      </c>
      <c r="M29" s="32">
        <v>66.37</v>
      </c>
      <c r="N29" s="32">
        <v>66.650000000000006</v>
      </c>
    </row>
    <row r="30" spans="1:14" ht="14.5" thickBot="1" x14ac:dyDescent="0.35">
      <c r="A30" s="24">
        <v>114</v>
      </c>
      <c r="C30" s="27">
        <v>43.539218496145764</v>
      </c>
      <c r="D30" s="27">
        <v>43.668635163704955</v>
      </c>
      <c r="E30" s="27">
        <v>43.798051366197214</v>
      </c>
      <c r="F30" s="27">
        <v>43.927467568689465</v>
      </c>
      <c r="G30" s="27">
        <v>44.056883771181717</v>
      </c>
      <c r="J30" s="31">
        <v>65.510000000000005</v>
      </c>
      <c r="K30" s="32">
        <v>65.790000000000006</v>
      </c>
      <c r="L30" s="32">
        <v>66.069999999999993</v>
      </c>
      <c r="M30" s="32">
        <v>66.349999999999994</v>
      </c>
      <c r="N30" s="32">
        <v>66.63</v>
      </c>
    </row>
    <row r="31" spans="1:14" ht="14.5" thickBot="1" x14ac:dyDescent="0.35">
      <c r="A31" s="24">
        <v>115</v>
      </c>
      <c r="C31" s="27">
        <v>43.53921849614575</v>
      </c>
      <c r="D31" s="27">
        <v>43.668635163704948</v>
      </c>
      <c r="E31" s="27">
        <v>43.798051366197193</v>
      </c>
      <c r="F31" s="27">
        <v>43.927467568689444</v>
      </c>
      <c r="G31" s="27">
        <v>44.05688377118171</v>
      </c>
      <c r="J31" s="31">
        <v>65.489999999999995</v>
      </c>
      <c r="K31" s="32">
        <v>65.77</v>
      </c>
      <c r="L31" s="32">
        <v>66.040000000000006</v>
      </c>
      <c r="M31" s="32">
        <v>66.319999999999993</v>
      </c>
      <c r="N31" s="32">
        <v>66.599999999999994</v>
      </c>
    </row>
    <row r="32" spans="1:14" ht="14.5" thickBot="1" x14ac:dyDescent="0.35">
      <c r="A32" s="24">
        <v>116</v>
      </c>
      <c r="C32" s="27">
        <v>43.539218496145757</v>
      </c>
      <c r="D32" s="27">
        <v>43.668635163704948</v>
      </c>
      <c r="E32" s="27">
        <v>43.798051366197207</v>
      </c>
      <c r="F32" s="27">
        <v>43.927467568689458</v>
      </c>
      <c r="G32" s="27">
        <v>44.056883771181717</v>
      </c>
      <c r="J32" s="31">
        <v>65.459999999999994</v>
      </c>
      <c r="K32" s="32">
        <v>65.739999999999995</v>
      </c>
      <c r="L32" s="32">
        <v>66.02</v>
      </c>
      <c r="M32" s="32">
        <v>66.3</v>
      </c>
      <c r="N32" s="32">
        <v>66.58</v>
      </c>
    </row>
    <row r="33" spans="1:14" ht="14.5" thickBot="1" x14ac:dyDescent="0.35">
      <c r="A33" s="24">
        <v>117</v>
      </c>
      <c r="C33" s="27">
        <v>43.539218496145757</v>
      </c>
      <c r="D33" s="27">
        <v>43.668635163704948</v>
      </c>
      <c r="E33" s="27">
        <v>43.798051366197207</v>
      </c>
      <c r="F33" s="27">
        <v>43.927467568689458</v>
      </c>
      <c r="G33" s="27">
        <v>44.05688377118171</v>
      </c>
      <c r="J33" s="31">
        <v>65.44</v>
      </c>
      <c r="K33" s="32">
        <v>65.72</v>
      </c>
      <c r="L33" s="32">
        <v>66</v>
      </c>
      <c r="M33" s="32">
        <v>66.28</v>
      </c>
      <c r="N33" s="32">
        <v>66.55</v>
      </c>
    </row>
    <row r="34" spans="1:14" ht="14.5" thickBot="1" x14ac:dyDescent="0.35">
      <c r="A34" s="24">
        <v>118</v>
      </c>
      <c r="C34" s="27">
        <v>43.539218496145757</v>
      </c>
      <c r="D34" s="27">
        <v>43.668635163704941</v>
      </c>
      <c r="E34" s="27">
        <v>43.7980513661972</v>
      </c>
      <c r="F34" s="27">
        <v>43.927467568689451</v>
      </c>
      <c r="G34" s="27">
        <v>44.056883771181703</v>
      </c>
      <c r="J34" s="31">
        <v>65.42</v>
      </c>
      <c r="K34" s="32">
        <v>65.69</v>
      </c>
      <c r="L34" s="32">
        <v>65.97</v>
      </c>
      <c r="M34" s="32">
        <v>66.25</v>
      </c>
      <c r="N34" s="32">
        <v>66.53</v>
      </c>
    </row>
    <row r="35" spans="1:14" ht="14.5" thickBot="1" x14ac:dyDescent="0.35">
      <c r="A35" s="24">
        <v>119</v>
      </c>
      <c r="C35" s="27">
        <v>43.53921849614575</v>
      </c>
      <c r="D35" s="27">
        <v>43.668635163704948</v>
      </c>
      <c r="E35" s="27">
        <v>43.7980513661972</v>
      </c>
      <c r="F35" s="27">
        <v>43.927467568689458</v>
      </c>
      <c r="G35" s="27">
        <v>44.05688377118171</v>
      </c>
      <c r="J35" s="31">
        <v>65.39</v>
      </c>
      <c r="K35" s="32">
        <v>65.67</v>
      </c>
      <c r="L35" s="32">
        <v>65.95</v>
      </c>
      <c r="M35" s="32">
        <v>66.23</v>
      </c>
      <c r="N35" s="32">
        <v>66.510000000000005</v>
      </c>
    </row>
    <row r="36" spans="1:14" ht="14.5" thickBot="1" x14ac:dyDescent="0.35">
      <c r="A36" s="24">
        <v>120</v>
      </c>
      <c r="C36" s="27">
        <v>43.539218496145772</v>
      </c>
      <c r="D36" s="27">
        <v>43.668635163704955</v>
      </c>
      <c r="E36" s="27">
        <v>43.798051366197207</v>
      </c>
      <c r="F36" s="27">
        <v>43.927467568689458</v>
      </c>
      <c r="G36" s="27">
        <v>44.05688377118171</v>
      </c>
      <c r="J36" s="31">
        <v>65.37</v>
      </c>
      <c r="K36" s="32">
        <v>65.650000000000006</v>
      </c>
      <c r="L36" s="32">
        <v>65.930000000000007</v>
      </c>
      <c r="M36" s="32">
        <v>66.209999999999994</v>
      </c>
      <c r="N36" s="32">
        <v>66.489999999999995</v>
      </c>
    </row>
    <row r="37" spans="1:14" ht="14.5" thickBot="1" x14ac:dyDescent="0.35">
      <c r="A37" s="24">
        <v>121</v>
      </c>
      <c r="C37" s="27">
        <v>43.539218496145772</v>
      </c>
      <c r="D37" s="27">
        <v>43.668635163704963</v>
      </c>
      <c r="E37" s="27">
        <v>43.798051366197214</v>
      </c>
      <c r="F37" s="27">
        <v>43.927467568689465</v>
      </c>
      <c r="G37" s="27">
        <v>44.056883771181717</v>
      </c>
      <c r="J37" s="31">
        <v>65.349999999999994</v>
      </c>
      <c r="K37" s="32">
        <v>65.63</v>
      </c>
      <c r="L37" s="32">
        <v>65.91</v>
      </c>
      <c r="M37" s="32">
        <v>66.180000000000007</v>
      </c>
      <c r="N37" s="32">
        <v>66.459999999999994</v>
      </c>
    </row>
    <row r="38" spans="1:14" ht="14.5" thickBot="1" x14ac:dyDescent="0.35">
      <c r="A38" s="24">
        <v>122</v>
      </c>
      <c r="C38" s="27">
        <v>43.539218496145764</v>
      </c>
      <c r="D38" s="27">
        <v>43.668635163704963</v>
      </c>
      <c r="E38" s="27">
        <v>43.798051366197221</v>
      </c>
      <c r="F38" s="27">
        <v>43.927467568689472</v>
      </c>
      <c r="G38" s="27">
        <v>44.056883771181724</v>
      </c>
      <c r="J38" s="31">
        <v>65.33</v>
      </c>
      <c r="K38" s="32">
        <v>65.599999999999994</v>
      </c>
      <c r="L38" s="32">
        <v>65.88</v>
      </c>
      <c r="M38" s="32">
        <v>66.16</v>
      </c>
      <c r="N38" s="32">
        <v>66.44</v>
      </c>
    </row>
    <row r="39" spans="1:14" ht="14.5" thickBot="1" x14ac:dyDescent="0.35">
      <c r="A39" s="24">
        <v>123</v>
      </c>
      <c r="C39" s="27">
        <v>43.539218496145764</v>
      </c>
      <c r="D39" s="27">
        <v>43.66863516370497</v>
      </c>
      <c r="E39" s="27">
        <v>43.798051366197207</v>
      </c>
      <c r="F39" s="27">
        <v>43.927467568689472</v>
      </c>
      <c r="G39" s="27">
        <v>44.05688377118171</v>
      </c>
      <c r="J39" s="31">
        <v>65.3</v>
      </c>
      <c r="K39" s="32">
        <v>65.58</v>
      </c>
      <c r="L39" s="32">
        <v>65.86</v>
      </c>
      <c r="M39" s="32">
        <v>66.14</v>
      </c>
      <c r="N39" s="32">
        <v>66.42</v>
      </c>
    </row>
    <row r="40" spans="1:14" ht="14.5" thickBot="1" x14ac:dyDescent="0.35">
      <c r="A40" s="24">
        <v>124</v>
      </c>
      <c r="C40" s="27">
        <v>43.539218496145757</v>
      </c>
      <c r="D40" s="27">
        <v>43.668635163704955</v>
      </c>
      <c r="E40" s="27">
        <v>43.798051366197207</v>
      </c>
      <c r="F40" s="27">
        <v>43.927467568689465</v>
      </c>
      <c r="G40" s="27">
        <v>44.056883771181717</v>
      </c>
      <c r="J40" s="31">
        <v>65.28</v>
      </c>
      <c r="K40" s="32">
        <v>65.56</v>
      </c>
      <c r="L40" s="32">
        <v>65.84</v>
      </c>
      <c r="M40" s="32">
        <v>66.12</v>
      </c>
      <c r="N40" s="32">
        <v>66.400000000000006</v>
      </c>
    </row>
    <row r="41" spans="1:14" ht="14.5" thickBot="1" x14ac:dyDescent="0.35">
      <c r="A41" s="24">
        <v>125</v>
      </c>
      <c r="C41" s="27">
        <v>43.539218496145764</v>
      </c>
      <c r="D41" s="27">
        <v>43.668635163704977</v>
      </c>
      <c r="E41" s="27">
        <v>43.798051366197214</v>
      </c>
      <c r="F41" s="27">
        <v>43.927467568689465</v>
      </c>
      <c r="G41" s="27">
        <v>44.056883771181717</v>
      </c>
      <c r="J41" s="31">
        <v>65.260000000000005</v>
      </c>
      <c r="K41" s="32">
        <v>65.540000000000006</v>
      </c>
      <c r="L41" s="32">
        <v>65.819999999999993</v>
      </c>
      <c r="M41" s="32">
        <v>66.099999999999994</v>
      </c>
      <c r="N41" s="32">
        <v>66.38</v>
      </c>
    </row>
    <row r="42" spans="1:14" ht="14.5" thickBot="1" x14ac:dyDescent="0.35">
      <c r="A42" s="24">
        <v>126</v>
      </c>
      <c r="C42" s="27">
        <v>43.539218496145743</v>
      </c>
      <c r="D42" s="27">
        <v>43.668635163704955</v>
      </c>
      <c r="E42" s="27">
        <v>43.7980513661972</v>
      </c>
      <c r="F42" s="27">
        <v>43.927467568689451</v>
      </c>
      <c r="G42" s="27">
        <v>44.05688377118171</v>
      </c>
      <c r="J42" s="31">
        <v>65.239999999999995</v>
      </c>
      <c r="K42" s="32">
        <v>65.52</v>
      </c>
      <c r="L42" s="32">
        <v>65.8</v>
      </c>
      <c r="M42" s="32">
        <v>66.08</v>
      </c>
      <c r="N42" s="32">
        <v>66.36</v>
      </c>
    </row>
    <row r="43" spans="1:14" ht="14.5" thickBot="1" x14ac:dyDescent="0.35">
      <c r="A43" s="24">
        <v>127</v>
      </c>
      <c r="C43" s="27">
        <v>43.539218496145757</v>
      </c>
      <c r="D43" s="27">
        <v>43.668635163704955</v>
      </c>
      <c r="E43" s="27">
        <v>43.798051366197207</v>
      </c>
      <c r="F43" s="27">
        <v>43.927467568689465</v>
      </c>
      <c r="G43" s="27">
        <v>44.05688377118171</v>
      </c>
      <c r="J43" s="31">
        <v>65.22</v>
      </c>
      <c r="K43" s="32">
        <v>65.5</v>
      </c>
      <c r="L43" s="32">
        <v>65.78</v>
      </c>
      <c r="M43" s="32">
        <v>66.06</v>
      </c>
      <c r="N43" s="32">
        <v>66.34</v>
      </c>
    </row>
    <row r="44" spans="1:14" ht="14.5" thickBot="1" x14ac:dyDescent="0.35">
      <c r="A44" s="24">
        <v>128</v>
      </c>
      <c r="C44" s="27">
        <v>43.539218496145757</v>
      </c>
      <c r="D44" s="27">
        <v>43.668635163704955</v>
      </c>
      <c r="E44" s="27">
        <v>43.7980513661972</v>
      </c>
      <c r="F44" s="27">
        <v>43.927467568689458</v>
      </c>
      <c r="G44" s="27">
        <v>44.05688377118171</v>
      </c>
      <c r="J44" s="31">
        <v>65.2</v>
      </c>
      <c r="K44" s="32">
        <v>65.48</v>
      </c>
      <c r="L44" s="32">
        <v>65.760000000000005</v>
      </c>
      <c r="M44" s="32">
        <v>66.040000000000006</v>
      </c>
      <c r="N44" s="32">
        <v>66.319999999999993</v>
      </c>
    </row>
    <row r="45" spans="1:14" ht="14.5" thickBot="1" x14ac:dyDescent="0.35">
      <c r="A45" s="24">
        <v>129</v>
      </c>
      <c r="C45" s="27">
        <v>43.53921849614575</v>
      </c>
      <c r="D45" s="27">
        <v>43.668635163704955</v>
      </c>
      <c r="E45" s="27">
        <v>43.798051366197214</v>
      </c>
      <c r="F45" s="27">
        <v>43.927467568689465</v>
      </c>
      <c r="G45" s="27">
        <v>44.05688377118171</v>
      </c>
      <c r="J45" s="31">
        <v>65.180000000000007</v>
      </c>
      <c r="K45" s="32">
        <v>65.459999999999994</v>
      </c>
      <c r="L45" s="32">
        <v>65.739999999999995</v>
      </c>
      <c r="M45" s="32">
        <v>66.02</v>
      </c>
      <c r="N45" s="32">
        <v>66.3</v>
      </c>
    </row>
    <row r="46" spans="1:14" ht="14.5" thickBot="1" x14ac:dyDescent="0.35">
      <c r="A46" s="24">
        <v>130</v>
      </c>
      <c r="C46" s="27">
        <v>43.539218496145764</v>
      </c>
      <c r="D46" s="27">
        <v>43.668635163704948</v>
      </c>
      <c r="E46" s="27">
        <v>43.7980513661972</v>
      </c>
      <c r="F46" s="27">
        <v>43.927467568689444</v>
      </c>
      <c r="G46" s="27">
        <v>44.056883771181703</v>
      </c>
      <c r="J46" s="31">
        <v>65.16</v>
      </c>
      <c r="K46" s="32">
        <v>65.44</v>
      </c>
      <c r="L46" s="32">
        <v>65.72</v>
      </c>
      <c r="M46" s="32">
        <v>66</v>
      </c>
      <c r="N46" s="32">
        <v>66.28</v>
      </c>
    </row>
    <row r="47" spans="1:14" ht="14.5" thickBot="1" x14ac:dyDescent="0.35">
      <c r="A47" s="24">
        <v>131</v>
      </c>
      <c r="C47" s="27">
        <v>43.539218496145757</v>
      </c>
      <c r="D47" s="27">
        <v>43.668635163704948</v>
      </c>
      <c r="E47" s="27">
        <v>43.7980513661972</v>
      </c>
      <c r="F47" s="27">
        <v>43.927467568689458</v>
      </c>
      <c r="G47" s="27">
        <v>44.05688377118171</v>
      </c>
      <c r="J47" s="31">
        <v>65.14</v>
      </c>
      <c r="K47" s="32">
        <v>65.42</v>
      </c>
      <c r="L47" s="32">
        <v>65.7</v>
      </c>
      <c r="M47" s="32">
        <v>65.98</v>
      </c>
      <c r="N47" s="32">
        <v>66.260000000000005</v>
      </c>
    </row>
    <row r="48" spans="1:14" ht="14.5" thickBot="1" x14ac:dyDescent="0.35">
      <c r="A48" s="24">
        <v>132</v>
      </c>
      <c r="C48" s="27">
        <v>43.539218496145772</v>
      </c>
      <c r="D48" s="27">
        <v>43.668635163704955</v>
      </c>
      <c r="E48" s="27">
        <v>43.798051366197207</v>
      </c>
      <c r="F48" s="27">
        <v>43.927467568689465</v>
      </c>
      <c r="G48" s="27">
        <v>44.05688377118171</v>
      </c>
      <c r="J48" s="31">
        <v>65.13</v>
      </c>
      <c r="K48" s="32">
        <v>65.400000000000006</v>
      </c>
      <c r="L48" s="32">
        <v>65.680000000000007</v>
      </c>
      <c r="M48" s="32">
        <v>65.959999999999994</v>
      </c>
      <c r="N48" s="32">
        <v>66.239999999999995</v>
      </c>
    </row>
    <row r="49" spans="1:14" ht="14.5" thickBot="1" x14ac:dyDescent="0.35">
      <c r="A49" s="24">
        <v>133</v>
      </c>
      <c r="C49" s="27">
        <v>43.539218496145764</v>
      </c>
      <c r="D49" s="27">
        <v>43.668635163704948</v>
      </c>
      <c r="E49" s="27">
        <v>43.7980513661972</v>
      </c>
      <c r="F49" s="27">
        <v>43.927467568689465</v>
      </c>
      <c r="G49" s="27">
        <v>44.056883771181724</v>
      </c>
      <c r="J49" s="31">
        <v>65.11</v>
      </c>
      <c r="K49" s="32">
        <v>65.39</v>
      </c>
      <c r="L49" s="32">
        <v>65.66</v>
      </c>
      <c r="M49" s="32">
        <v>65.94</v>
      </c>
      <c r="N49" s="32">
        <v>66.22</v>
      </c>
    </row>
    <row r="50" spans="1:14" ht="14.5" thickBot="1" x14ac:dyDescent="0.35">
      <c r="A50" s="24">
        <v>134</v>
      </c>
      <c r="C50" s="27">
        <v>43.539218496145764</v>
      </c>
      <c r="D50" s="27">
        <v>43.668635163704955</v>
      </c>
      <c r="E50" s="27">
        <v>43.798051366197214</v>
      </c>
      <c r="F50" s="27">
        <v>43.927467568689465</v>
      </c>
      <c r="G50" s="27">
        <v>44.056883771181717</v>
      </c>
      <c r="J50" s="31">
        <v>65.09</v>
      </c>
      <c r="K50" s="32">
        <v>65.37</v>
      </c>
      <c r="L50" s="32">
        <v>65.650000000000006</v>
      </c>
      <c r="M50" s="32">
        <v>65.930000000000007</v>
      </c>
      <c r="N50" s="32">
        <v>66.2</v>
      </c>
    </row>
    <row r="51" spans="1:14" ht="14.5" thickBot="1" x14ac:dyDescent="0.35">
      <c r="A51" s="24">
        <v>135</v>
      </c>
      <c r="C51" s="27">
        <v>43.539218496145764</v>
      </c>
      <c r="D51" s="27">
        <v>43.668635163704955</v>
      </c>
      <c r="E51" s="27">
        <v>43.798051366197214</v>
      </c>
      <c r="F51" s="27">
        <v>43.927467568689458</v>
      </c>
      <c r="G51" s="27">
        <v>44.056883771181717</v>
      </c>
      <c r="J51" s="31">
        <v>65.069999999999993</v>
      </c>
      <c r="K51" s="32">
        <v>65.349999999999994</v>
      </c>
      <c r="L51" s="32">
        <v>65.63</v>
      </c>
      <c r="M51" s="32">
        <v>65.91</v>
      </c>
      <c r="N51" s="32">
        <v>66.19</v>
      </c>
    </row>
    <row r="52" spans="1:14" ht="14.5" thickBot="1" x14ac:dyDescent="0.35">
      <c r="A52" s="24">
        <v>136</v>
      </c>
      <c r="C52" s="27">
        <v>43.53921849614575</v>
      </c>
      <c r="D52" s="27">
        <v>43.668635163704955</v>
      </c>
      <c r="E52" s="27">
        <v>43.798051366197207</v>
      </c>
      <c r="F52" s="27">
        <v>43.927467568689458</v>
      </c>
      <c r="G52" s="27">
        <v>44.056883771181703</v>
      </c>
      <c r="J52" s="31">
        <v>65.05</v>
      </c>
      <c r="K52" s="32">
        <v>65.33</v>
      </c>
      <c r="L52" s="32">
        <v>65.61</v>
      </c>
      <c r="M52" s="32">
        <v>65.89</v>
      </c>
      <c r="N52" s="32">
        <v>66.17</v>
      </c>
    </row>
    <row r="53" spans="1:14" ht="14.5" thickBot="1" x14ac:dyDescent="0.35">
      <c r="A53" s="24">
        <v>137</v>
      </c>
      <c r="C53" s="27">
        <v>43.539218496145757</v>
      </c>
      <c r="D53" s="27">
        <v>43.668635163704955</v>
      </c>
      <c r="E53" s="27">
        <v>43.798051366197207</v>
      </c>
      <c r="F53" s="27">
        <v>43.927467568689451</v>
      </c>
      <c r="G53" s="27">
        <v>44.056883771181703</v>
      </c>
      <c r="J53" s="31">
        <v>65.040000000000006</v>
      </c>
      <c r="K53" s="32">
        <v>65.319999999999993</v>
      </c>
      <c r="L53" s="32">
        <v>65.59</v>
      </c>
      <c r="M53" s="32">
        <v>65.87</v>
      </c>
      <c r="N53" s="32">
        <v>66.150000000000006</v>
      </c>
    </row>
    <row r="54" spans="1:14" ht="14.5" thickBot="1" x14ac:dyDescent="0.35">
      <c r="A54" s="24">
        <v>138</v>
      </c>
      <c r="C54" s="27">
        <v>43.539218496145772</v>
      </c>
      <c r="D54" s="27">
        <v>43.668635163704955</v>
      </c>
      <c r="E54" s="27">
        <v>43.798051366197214</v>
      </c>
      <c r="F54" s="27">
        <v>43.927467568689465</v>
      </c>
      <c r="G54" s="27">
        <v>44.056883771181724</v>
      </c>
      <c r="J54" s="31">
        <v>65.02</v>
      </c>
      <c r="K54" s="32">
        <v>65.3</v>
      </c>
      <c r="L54" s="32">
        <v>65.58</v>
      </c>
      <c r="M54" s="32">
        <v>65.86</v>
      </c>
      <c r="N54" s="32">
        <v>66.13</v>
      </c>
    </row>
    <row r="55" spans="1:14" ht="14.5" thickBot="1" x14ac:dyDescent="0.35">
      <c r="A55" s="24">
        <v>139</v>
      </c>
      <c r="C55" s="27">
        <v>43.539218496145764</v>
      </c>
      <c r="D55" s="27">
        <v>43.668635163704955</v>
      </c>
      <c r="E55" s="27">
        <v>43.798051366197214</v>
      </c>
      <c r="F55" s="27">
        <v>43.927467568689465</v>
      </c>
      <c r="G55" s="27">
        <v>44.056883771181717</v>
      </c>
      <c r="J55" s="31">
        <v>65</v>
      </c>
      <c r="K55" s="32">
        <v>65.28</v>
      </c>
      <c r="L55" s="32">
        <v>65.56</v>
      </c>
      <c r="M55" s="32">
        <v>65.84</v>
      </c>
      <c r="N55" s="32">
        <v>66.12</v>
      </c>
    </row>
    <row r="56" spans="1:14" ht="14.5" thickBot="1" x14ac:dyDescent="0.35">
      <c r="A56" s="24">
        <v>140</v>
      </c>
      <c r="C56" s="27">
        <v>43.539218496145764</v>
      </c>
      <c r="D56" s="27">
        <v>43.668635163704948</v>
      </c>
      <c r="E56" s="27">
        <v>43.798051366197193</v>
      </c>
      <c r="F56" s="27">
        <v>43.927467568689465</v>
      </c>
      <c r="G56" s="27">
        <v>44.05688377118171</v>
      </c>
      <c r="J56" s="31">
        <v>64.989999999999995</v>
      </c>
      <c r="K56" s="32">
        <v>65.260000000000005</v>
      </c>
      <c r="L56" s="32">
        <v>65.540000000000006</v>
      </c>
      <c r="M56" s="32">
        <v>65.819999999999993</v>
      </c>
      <c r="N56" s="32">
        <v>66.099999999999994</v>
      </c>
    </row>
    <row r="57" spans="1:14" ht="14.5" thickBot="1" x14ac:dyDescent="0.35">
      <c r="A57" s="24">
        <v>141</v>
      </c>
      <c r="C57" s="27">
        <v>43.53921849614575</v>
      </c>
      <c r="D57" s="27">
        <v>43.668635163704948</v>
      </c>
      <c r="E57" s="27">
        <v>43.798051366197193</v>
      </c>
      <c r="F57" s="27">
        <v>43.927467568689444</v>
      </c>
      <c r="G57" s="27">
        <v>44.05688377118171</v>
      </c>
      <c r="J57" s="31">
        <v>64.97</v>
      </c>
      <c r="K57" s="32">
        <v>65.25</v>
      </c>
      <c r="L57" s="32">
        <v>65.53</v>
      </c>
      <c r="M57" s="32">
        <v>65.81</v>
      </c>
      <c r="N57" s="32">
        <v>66.09</v>
      </c>
    </row>
    <row r="58" spans="1:14" ht="14.5" thickBot="1" x14ac:dyDescent="0.35">
      <c r="A58" s="24">
        <v>142</v>
      </c>
      <c r="C58" s="27">
        <v>43.539218496145757</v>
      </c>
      <c r="D58" s="27">
        <v>43.668635163704955</v>
      </c>
      <c r="E58" s="27">
        <v>43.798051366197207</v>
      </c>
      <c r="F58" s="27">
        <v>43.927467568689451</v>
      </c>
      <c r="G58" s="27">
        <v>44.05688377118171</v>
      </c>
      <c r="J58" s="31">
        <v>64.95</v>
      </c>
      <c r="K58" s="32">
        <v>65.23</v>
      </c>
      <c r="L58" s="32">
        <v>65.510000000000005</v>
      </c>
      <c r="M58" s="32">
        <v>65.790000000000006</v>
      </c>
      <c r="N58" s="32">
        <v>66.069999999999993</v>
      </c>
    </row>
    <row r="59" spans="1:14" ht="14.5" thickBot="1" x14ac:dyDescent="0.35">
      <c r="A59" s="24">
        <v>143</v>
      </c>
      <c r="C59" s="27">
        <v>43.539218496145757</v>
      </c>
      <c r="D59" s="27">
        <v>43.668635163704948</v>
      </c>
      <c r="E59" s="27">
        <v>43.798051366197207</v>
      </c>
      <c r="F59" s="27">
        <v>43.927467568689458</v>
      </c>
      <c r="G59" s="27">
        <v>44.056883771181717</v>
      </c>
      <c r="J59" s="31">
        <v>64.94</v>
      </c>
      <c r="K59" s="32">
        <v>65.22</v>
      </c>
      <c r="L59" s="32">
        <v>65.5</v>
      </c>
      <c r="M59" s="32">
        <v>65.77</v>
      </c>
      <c r="N59" s="32">
        <v>66.05</v>
      </c>
    </row>
    <row r="60" spans="1:14" ht="14.5" thickBot="1" x14ac:dyDescent="0.35">
      <c r="A60" s="24">
        <v>144</v>
      </c>
      <c r="C60" s="27">
        <v>43.539218496145764</v>
      </c>
      <c r="D60" s="27">
        <v>43.668635163704955</v>
      </c>
      <c r="E60" s="27">
        <v>43.798051366197207</v>
      </c>
      <c r="F60" s="27">
        <v>43.927467568689465</v>
      </c>
      <c r="G60" s="27">
        <v>44.056883771181717</v>
      </c>
      <c r="J60" s="31">
        <v>64.92</v>
      </c>
      <c r="K60" s="32">
        <v>65.2</v>
      </c>
      <c r="L60" s="32">
        <v>65.48</v>
      </c>
      <c r="M60" s="32">
        <v>65.760000000000005</v>
      </c>
      <c r="N60" s="32">
        <v>66.040000000000006</v>
      </c>
    </row>
    <row r="61" spans="1:14" ht="14.5" thickBot="1" x14ac:dyDescent="0.35">
      <c r="A61" s="24">
        <v>145</v>
      </c>
      <c r="C61" s="27">
        <v>43.539218496145757</v>
      </c>
      <c r="D61" s="27">
        <v>43.668635163704948</v>
      </c>
      <c r="E61" s="27">
        <v>43.798051366197207</v>
      </c>
      <c r="F61" s="27">
        <v>43.927467568689458</v>
      </c>
      <c r="G61" s="27">
        <v>44.05688377118171</v>
      </c>
      <c r="J61" s="31">
        <v>64.91</v>
      </c>
      <c r="K61" s="32">
        <v>65.19</v>
      </c>
      <c r="L61" s="32">
        <v>65.459999999999994</v>
      </c>
      <c r="M61" s="32">
        <v>65.739999999999995</v>
      </c>
      <c r="N61" s="32">
        <v>66.02</v>
      </c>
    </row>
    <row r="62" spans="1:14" ht="14.5" thickBot="1" x14ac:dyDescent="0.35">
      <c r="A62" s="24">
        <v>146</v>
      </c>
      <c r="C62" s="27">
        <v>43.539218496145764</v>
      </c>
      <c r="D62" s="27">
        <v>43.668635163704963</v>
      </c>
      <c r="E62" s="27">
        <v>43.798051366197207</v>
      </c>
      <c r="F62" s="27">
        <v>43.927467568689465</v>
      </c>
      <c r="G62" s="27">
        <v>44.056883771181724</v>
      </c>
      <c r="J62" s="31">
        <v>64.89</v>
      </c>
      <c r="K62" s="32">
        <v>65.17</v>
      </c>
      <c r="L62" s="32">
        <v>65.45</v>
      </c>
      <c r="M62" s="32">
        <v>65.73</v>
      </c>
      <c r="N62" s="32">
        <v>66.010000000000005</v>
      </c>
    </row>
    <row r="63" spans="1:14" ht="14.5" thickBot="1" x14ac:dyDescent="0.35">
      <c r="A63" s="24">
        <v>147</v>
      </c>
      <c r="C63" s="27">
        <v>43.539218496145757</v>
      </c>
      <c r="D63" s="27">
        <v>43.668635163704941</v>
      </c>
      <c r="E63" s="27">
        <v>43.7980513661972</v>
      </c>
      <c r="F63" s="27">
        <v>43.927467568689451</v>
      </c>
      <c r="G63" s="27">
        <v>44.056883771181703</v>
      </c>
      <c r="J63" s="31">
        <v>64.88</v>
      </c>
      <c r="K63" s="32">
        <v>65.16</v>
      </c>
      <c r="L63" s="32">
        <v>65.430000000000007</v>
      </c>
      <c r="M63" s="32">
        <v>65.709999999999994</v>
      </c>
      <c r="N63" s="32">
        <v>65.989999999999995</v>
      </c>
    </row>
    <row r="64" spans="1:14" ht="14.5" thickBot="1" x14ac:dyDescent="0.35">
      <c r="A64" s="24">
        <v>148</v>
      </c>
      <c r="C64" s="27">
        <v>43.53921849614575</v>
      </c>
      <c r="D64" s="27">
        <v>43.668635163704955</v>
      </c>
      <c r="E64" s="27">
        <v>43.798051366197193</v>
      </c>
      <c r="F64" s="27">
        <v>43.927467568689451</v>
      </c>
      <c r="G64" s="27">
        <v>44.056883771181703</v>
      </c>
      <c r="J64" s="31">
        <v>64.86</v>
      </c>
      <c r="K64" s="32">
        <v>65.14</v>
      </c>
      <c r="L64" s="32">
        <v>65.42</v>
      </c>
      <c r="M64" s="32">
        <v>65.7</v>
      </c>
      <c r="N64" s="32">
        <v>65.98</v>
      </c>
    </row>
    <row r="65" spans="1:14" ht="14.5" thickBot="1" x14ac:dyDescent="0.35">
      <c r="A65" s="24">
        <v>149</v>
      </c>
      <c r="C65" s="27">
        <v>43.53921849614575</v>
      </c>
      <c r="D65" s="27">
        <v>43.668635163704948</v>
      </c>
      <c r="E65" s="27">
        <v>43.7980513661972</v>
      </c>
      <c r="F65" s="27">
        <v>43.927467568689458</v>
      </c>
      <c r="G65" s="27">
        <v>44.05688377118171</v>
      </c>
      <c r="J65" s="31">
        <v>64.849999999999994</v>
      </c>
      <c r="K65" s="32">
        <v>65.13</v>
      </c>
      <c r="L65" s="32">
        <v>65.400000000000006</v>
      </c>
      <c r="M65" s="32">
        <v>65.680000000000007</v>
      </c>
      <c r="N65" s="32">
        <v>65.959999999999994</v>
      </c>
    </row>
    <row r="66" spans="1:14" ht="14.5" thickBot="1" x14ac:dyDescent="0.35">
      <c r="A66" s="24">
        <v>150</v>
      </c>
      <c r="C66" s="27">
        <v>43.53921849614575</v>
      </c>
      <c r="D66" s="27">
        <v>43.668635163704955</v>
      </c>
      <c r="E66" s="27">
        <v>43.798051366197207</v>
      </c>
      <c r="F66" s="27">
        <v>43.927467568689458</v>
      </c>
      <c r="G66" s="27">
        <v>44.05688377118171</v>
      </c>
      <c r="J66" s="31">
        <v>64.83</v>
      </c>
      <c r="K66" s="32">
        <v>65.11</v>
      </c>
      <c r="L66" s="32">
        <v>65.39</v>
      </c>
      <c r="M66" s="32">
        <v>65.67</v>
      </c>
      <c r="N66" s="32">
        <v>65.95</v>
      </c>
    </row>
    <row r="67" spans="1:14" ht="14.5" thickBot="1" x14ac:dyDescent="0.35">
      <c r="A67" s="24">
        <v>151</v>
      </c>
      <c r="C67" s="27">
        <v>43.539218496145772</v>
      </c>
      <c r="D67" s="27">
        <v>43.668635163704955</v>
      </c>
      <c r="E67" s="27">
        <v>43.798051366197207</v>
      </c>
      <c r="F67" s="27">
        <v>43.927467568689458</v>
      </c>
      <c r="G67" s="27">
        <v>44.05688377118171</v>
      </c>
      <c r="J67" s="31">
        <v>64.819999999999993</v>
      </c>
      <c r="K67" s="32">
        <v>65.099999999999994</v>
      </c>
      <c r="L67" s="32">
        <v>65.38</v>
      </c>
      <c r="M67" s="32">
        <v>65.650000000000006</v>
      </c>
      <c r="N67" s="32">
        <v>65.930000000000007</v>
      </c>
    </row>
    <row r="68" spans="1:14" ht="14.5" thickBot="1" x14ac:dyDescent="0.35">
      <c r="A68" s="24">
        <v>152</v>
      </c>
      <c r="C68" s="27">
        <v>43.539218496145764</v>
      </c>
      <c r="D68" s="27">
        <v>43.668635163704963</v>
      </c>
      <c r="E68" s="27">
        <v>43.798051366197221</v>
      </c>
      <c r="F68" s="27">
        <v>43.927467568689458</v>
      </c>
      <c r="G68" s="27">
        <v>44.056883771181717</v>
      </c>
      <c r="J68" s="31">
        <v>64.8</v>
      </c>
      <c r="K68" s="32">
        <v>65.08</v>
      </c>
      <c r="L68" s="32">
        <v>65.36</v>
      </c>
      <c r="M68" s="32">
        <v>65.64</v>
      </c>
      <c r="N68" s="32">
        <v>65.92</v>
      </c>
    </row>
    <row r="69" spans="1:14" ht="14.5" thickBot="1" x14ac:dyDescent="0.35">
      <c r="A69" s="24">
        <v>153</v>
      </c>
      <c r="C69" s="27">
        <v>43.539218496145772</v>
      </c>
      <c r="D69" s="27">
        <v>43.668635163704963</v>
      </c>
      <c r="E69" s="27">
        <v>43.798051366197214</v>
      </c>
      <c r="F69" s="27">
        <v>43.927467568689465</v>
      </c>
      <c r="G69" s="27">
        <v>44.056883771181717</v>
      </c>
      <c r="J69" s="31">
        <v>64.790000000000006</v>
      </c>
      <c r="K69" s="32">
        <v>65.069999999999993</v>
      </c>
      <c r="L69" s="32">
        <v>65.349999999999994</v>
      </c>
      <c r="M69" s="32">
        <v>65.63</v>
      </c>
      <c r="N69" s="32">
        <v>65.91</v>
      </c>
    </row>
    <row r="70" spans="1:14" ht="14.5" thickBot="1" x14ac:dyDescent="0.35">
      <c r="A70" s="24">
        <v>154</v>
      </c>
      <c r="C70" s="27">
        <v>43.539218496145764</v>
      </c>
      <c r="D70" s="27">
        <v>43.668635163704955</v>
      </c>
      <c r="E70" s="27">
        <v>43.798051366197207</v>
      </c>
      <c r="F70" s="27">
        <v>43.927467568689465</v>
      </c>
      <c r="G70" s="27">
        <v>44.056883771181717</v>
      </c>
      <c r="J70" s="31">
        <v>64.78</v>
      </c>
      <c r="K70" s="32">
        <v>65.06</v>
      </c>
      <c r="L70" s="32">
        <v>65.33</v>
      </c>
      <c r="M70" s="32">
        <v>65.61</v>
      </c>
      <c r="N70" s="32">
        <v>65.89</v>
      </c>
    </row>
    <row r="71" spans="1:14" ht="14.5" thickBot="1" x14ac:dyDescent="0.35">
      <c r="A71" s="24">
        <v>155</v>
      </c>
      <c r="C71" s="27">
        <v>43.539218496145764</v>
      </c>
      <c r="D71" s="27">
        <v>43.668635163704963</v>
      </c>
      <c r="E71" s="27">
        <v>43.798051366197221</v>
      </c>
      <c r="F71" s="27">
        <v>43.927467568689472</v>
      </c>
      <c r="G71" s="27">
        <v>44.056883771181724</v>
      </c>
      <c r="J71" s="31">
        <v>64.760000000000005</v>
      </c>
      <c r="K71" s="32">
        <v>65.040000000000006</v>
      </c>
      <c r="L71" s="32">
        <v>65.319999999999993</v>
      </c>
      <c r="M71" s="32">
        <v>65.599999999999994</v>
      </c>
      <c r="N71" s="32">
        <v>65.88</v>
      </c>
    </row>
    <row r="72" spans="1:14" ht="14.5" thickBot="1" x14ac:dyDescent="0.35">
      <c r="A72" s="24">
        <v>156</v>
      </c>
      <c r="C72" s="27">
        <v>43.539218496145757</v>
      </c>
      <c r="D72" s="27">
        <v>43.668635163704948</v>
      </c>
      <c r="E72" s="27">
        <v>43.798051366197207</v>
      </c>
      <c r="F72" s="27">
        <v>43.927467568689451</v>
      </c>
      <c r="G72" s="27">
        <v>44.056883771181724</v>
      </c>
      <c r="J72" s="31">
        <v>64.75</v>
      </c>
      <c r="K72" s="32">
        <v>65.03</v>
      </c>
      <c r="L72" s="32">
        <v>65.31</v>
      </c>
      <c r="M72" s="32">
        <v>65.59</v>
      </c>
      <c r="N72" s="32">
        <v>65.87</v>
      </c>
    </row>
    <row r="73" spans="1:14" ht="14.5" thickBot="1" x14ac:dyDescent="0.35">
      <c r="A73" s="24">
        <v>157</v>
      </c>
      <c r="C73" s="27">
        <v>43.539218496145764</v>
      </c>
      <c r="D73" s="27">
        <v>43.66863516370497</v>
      </c>
      <c r="E73" s="27">
        <v>43.798051366197207</v>
      </c>
      <c r="F73" s="27">
        <v>43.927467568689472</v>
      </c>
      <c r="G73" s="27">
        <v>44.05688377118171</v>
      </c>
      <c r="J73" s="31">
        <v>64.739999999999995</v>
      </c>
      <c r="K73" s="32">
        <v>65.02</v>
      </c>
      <c r="L73" s="32">
        <v>65.290000000000006</v>
      </c>
      <c r="M73" s="32">
        <v>65.569999999999993</v>
      </c>
      <c r="N73" s="32">
        <v>65.849999999999994</v>
      </c>
    </row>
    <row r="74" spans="1:14" ht="14.5" thickBot="1" x14ac:dyDescent="0.35">
      <c r="A74" s="24">
        <v>158</v>
      </c>
      <c r="C74" s="27">
        <v>43.539218496145764</v>
      </c>
      <c r="D74" s="27">
        <v>43.668635163704963</v>
      </c>
      <c r="E74" s="27">
        <v>43.798051366197207</v>
      </c>
      <c r="F74" s="27">
        <v>43.927467568689465</v>
      </c>
      <c r="G74" s="27">
        <v>44.056883771181717</v>
      </c>
      <c r="J74" s="31">
        <v>64.72</v>
      </c>
      <c r="K74" s="32">
        <v>65</v>
      </c>
      <c r="L74" s="32">
        <v>65.28</v>
      </c>
      <c r="M74" s="32">
        <v>65.56</v>
      </c>
      <c r="N74" s="32">
        <v>65.84</v>
      </c>
    </row>
    <row r="75" spans="1:14" ht="14.5" thickBot="1" x14ac:dyDescent="0.35">
      <c r="A75" s="24">
        <v>159</v>
      </c>
      <c r="C75" s="27">
        <v>43.539218496145757</v>
      </c>
      <c r="D75" s="27">
        <v>43.668635163704955</v>
      </c>
      <c r="E75" s="27">
        <v>43.798051366197207</v>
      </c>
      <c r="F75" s="27">
        <v>43.927467568689465</v>
      </c>
      <c r="G75" s="27">
        <v>44.056883771181717</v>
      </c>
      <c r="J75" s="31">
        <v>64.709999999999994</v>
      </c>
      <c r="K75" s="32">
        <v>64.989999999999995</v>
      </c>
      <c r="L75" s="32">
        <v>65.27</v>
      </c>
      <c r="M75" s="32">
        <v>65.55</v>
      </c>
      <c r="N75" s="32">
        <v>65.83</v>
      </c>
    </row>
    <row r="76" spans="1:14" ht="14.5" thickBot="1" x14ac:dyDescent="0.35">
      <c r="A76" s="24">
        <v>160</v>
      </c>
      <c r="C76" s="27">
        <v>43.539218496145764</v>
      </c>
      <c r="D76" s="27">
        <v>43.668635163704955</v>
      </c>
      <c r="E76" s="27">
        <v>43.798051366197221</v>
      </c>
      <c r="F76" s="27">
        <v>43.927467568689451</v>
      </c>
      <c r="G76" s="27">
        <v>44.056883771181717</v>
      </c>
      <c r="J76" s="31">
        <v>64.7</v>
      </c>
      <c r="K76" s="32">
        <v>64.98</v>
      </c>
      <c r="L76" s="32">
        <v>65.260000000000005</v>
      </c>
      <c r="M76" s="32">
        <v>65.53</v>
      </c>
      <c r="N76" s="32">
        <v>65.81</v>
      </c>
    </row>
    <row r="77" spans="1:14" ht="14.5" thickBot="1" x14ac:dyDescent="0.35">
      <c r="A77" s="24">
        <v>161</v>
      </c>
      <c r="C77" s="27">
        <v>43.539218496145764</v>
      </c>
      <c r="D77" s="27">
        <v>43.668635163704977</v>
      </c>
      <c r="E77" s="27">
        <v>43.798051366197214</v>
      </c>
      <c r="F77" s="27">
        <v>43.927467568689465</v>
      </c>
      <c r="G77" s="27">
        <v>44.056883771181717</v>
      </c>
      <c r="J77" s="31">
        <v>64.69</v>
      </c>
      <c r="K77" s="32">
        <v>64.959999999999994</v>
      </c>
      <c r="L77" s="32">
        <v>65.239999999999995</v>
      </c>
      <c r="M77" s="32">
        <v>65.52</v>
      </c>
      <c r="N77" s="32">
        <v>65.8</v>
      </c>
    </row>
    <row r="78" spans="1:14" ht="14.5" thickBot="1" x14ac:dyDescent="0.35">
      <c r="A78" s="24">
        <v>162</v>
      </c>
      <c r="C78" s="27">
        <v>43.539218496145779</v>
      </c>
      <c r="D78" s="27">
        <v>43.668635163704977</v>
      </c>
      <c r="E78" s="27">
        <v>43.798051366197214</v>
      </c>
      <c r="F78" s="27">
        <v>43.927467568689458</v>
      </c>
      <c r="G78" s="27">
        <v>44.056883771181731</v>
      </c>
      <c r="J78" s="31">
        <v>64.67</v>
      </c>
      <c r="K78" s="32">
        <v>64.95</v>
      </c>
      <c r="L78" s="32">
        <v>65.23</v>
      </c>
      <c r="M78" s="32">
        <v>65.510000000000005</v>
      </c>
      <c r="N78" s="32">
        <v>65.790000000000006</v>
      </c>
    </row>
    <row r="79" spans="1:14" ht="14.5" thickBot="1" x14ac:dyDescent="0.35">
      <c r="A79" s="24">
        <v>163</v>
      </c>
      <c r="C79" s="27">
        <v>43.539218496145743</v>
      </c>
      <c r="D79" s="27">
        <v>43.668635163704955</v>
      </c>
      <c r="E79" s="27">
        <v>43.7980513661972</v>
      </c>
      <c r="F79" s="27">
        <v>43.927467568689451</v>
      </c>
      <c r="G79" s="27">
        <v>44.05688377118171</v>
      </c>
      <c r="J79" s="31">
        <v>64.66</v>
      </c>
      <c r="K79" s="32">
        <v>64.94</v>
      </c>
      <c r="L79" s="32">
        <v>65.22</v>
      </c>
      <c r="M79" s="32">
        <v>65.5</v>
      </c>
      <c r="N79" s="32">
        <v>65.78</v>
      </c>
    </row>
    <row r="80" spans="1:14" ht="14.5" thickBot="1" x14ac:dyDescent="0.35">
      <c r="A80" s="24">
        <v>164</v>
      </c>
      <c r="C80" s="27">
        <v>43.539218496145757</v>
      </c>
      <c r="D80" s="27">
        <v>43.668635163704948</v>
      </c>
      <c r="E80" s="27">
        <v>43.798051366197207</v>
      </c>
      <c r="F80" s="27">
        <v>43.927467568689444</v>
      </c>
      <c r="G80" s="27">
        <v>44.05688377118171</v>
      </c>
      <c r="J80" s="31">
        <v>64.650000000000006</v>
      </c>
      <c r="K80" s="32">
        <v>64.930000000000007</v>
      </c>
      <c r="L80" s="32">
        <v>65.209999999999994</v>
      </c>
      <c r="M80" s="32">
        <v>65.489999999999995</v>
      </c>
      <c r="N80" s="32">
        <v>65.760000000000005</v>
      </c>
    </row>
    <row r="81" spans="1:14" ht="14.5" thickBot="1" x14ac:dyDescent="0.35">
      <c r="A81" s="24">
        <v>165</v>
      </c>
      <c r="C81" s="27">
        <v>43.539218496145757</v>
      </c>
      <c r="D81" s="27">
        <v>43.668635163704955</v>
      </c>
      <c r="E81" s="27">
        <v>43.798051366197207</v>
      </c>
      <c r="F81" s="27">
        <v>43.927467568689465</v>
      </c>
      <c r="G81" s="27">
        <v>44.05688377118171</v>
      </c>
      <c r="J81" s="31">
        <v>64.64</v>
      </c>
      <c r="K81" s="32">
        <v>64.92</v>
      </c>
      <c r="L81" s="32">
        <v>65.19</v>
      </c>
      <c r="M81" s="32">
        <v>65.47</v>
      </c>
      <c r="N81" s="32">
        <v>65.75</v>
      </c>
    </row>
    <row r="82" spans="1:14" ht="14.5" thickBot="1" x14ac:dyDescent="0.35">
      <c r="A82" s="24">
        <v>166</v>
      </c>
      <c r="C82" s="27">
        <v>43.539218496145764</v>
      </c>
      <c r="D82" s="27">
        <v>43.668635163704963</v>
      </c>
      <c r="E82" s="27">
        <v>43.798051366197221</v>
      </c>
      <c r="F82" s="27">
        <v>43.927467568689465</v>
      </c>
      <c r="G82" s="27">
        <v>44.05688377118171</v>
      </c>
      <c r="J82" s="31">
        <v>64.62</v>
      </c>
      <c r="K82" s="32">
        <v>64.900000000000006</v>
      </c>
      <c r="L82" s="32">
        <v>65.180000000000007</v>
      </c>
      <c r="M82" s="32">
        <v>65.459999999999994</v>
      </c>
      <c r="N82" s="32">
        <v>65.739999999999995</v>
      </c>
    </row>
    <row r="83" spans="1:14" ht="14.5" thickBot="1" x14ac:dyDescent="0.35">
      <c r="A83" s="24">
        <v>167</v>
      </c>
      <c r="C83" s="27">
        <v>43.539218496145757</v>
      </c>
      <c r="D83" s="27">
        <v>43.668635163704955</v>
      </c>
      <c r="E83" s="27">
        <v>43.7980513661972</v>
      </c>
      <c r="F83" s="27">
        <v>43.927467568689458</v>
      </c>
      <c r="G83" s="27">
        <v>44.05688377118171</v>
      </c>
      <c r="J83" s="31">
        <v>64.61</v>
      </c>
      <c r="K83" s="32">
        <v>64.89</v>
      </c>
      <c r="L83" s="32">
        <v>65.17</v>
      </c>
      <c r="M83" s="32">
        <v>65.45</v>
      </c>
      <c r="N83" s="32">
        <v>65.73</v>
      </c>
    </row>
    <row r="84" spans="1:14" ht="14.5" thickBot="1" x14ac:dyDescent="0.35">
      <c r="A84" s="24">
        <v>168</v>
      </c>
      <c r="C84" s="27">
        <v>43.53921849614575</v>
      </c>
      <c r="D84" s="27">
        <v>43.668635163704948</v>
      </c>
      <c r="E84" s="27">
        <v>43.798051366197207</v>
      </c>
      <c r="F84" s="27">
        <v>43.927467568689444</v>
      </c>
      <c r="G84" s="27">
        <v>44.056883771181703</v>
      </c>
      <c r="J84" s="31">
        <v>64.599999999999994</v>
      </c>
      <c r="K84" s="32">
        <v>64.88</v>
      </c>
      <c r="L84" s="32">
        <v>65.16</v>
      </c>
      <c r="M84" s="32">
        <v>65.44</v>
      </c>
      <c r="N84" s="32">
        <v>65.72</v>
      </c>
    </row>
    <row r="85" spans="1:14" ht="14.5" thickBot="1" x14ac:dyDescent="0.35">
      <c r="A85" s="24">
        <v>169</v>
      </c>
      <c r="C85" s="27">
        <v>43.53921849614575</v>
      </c>
      <c r="D85" s="27">
        <v>43.668635163704955</v>
      </c>
      <c r="E85" s="27">
        <v>43.798051366197214</v>
      </c>
      <c r="F85" s="27">
        <v>43.927467568689465</v>
      </c>
      <c r="G85" s="27">
        <v>44.05688377118171</v>
      </c>
      <c r="J85" s="31">
        <v>64.59</v>
      </c>
      <c r="K85" s="32">
        <v>64.87</v>
      </c>
      <c r="L85" s="32">
        <v>65.150000000000006</v>
      </c>
      <c r="M85" s="32">
        <v>65.430000000000007</v>
      </c>
      <c r="N85" s="32">
        <v>65.709999999999994</v>
      </c>
    </row>
    <row r="86" spans="1:14" ht="14.5" thickBot="1" x14ac:dyDescent="0.35">
      <c r="A86" s="24">
        <v>170</v>
      </c>
      <c r="C86" s="27">
        <v>43.539218496145764</v>
      </c>
      <c r="D86" s="27">
        <v>43.668635163704955</v>
      </c>
      <c r="E86" s="27">
        <v>43.798051366197214</v>
      </c>
      <c r="F86" s="27">
        <v>43.927467568689451</v>
      </c>
      <c r="G86" s="27">
        <v>44.056883771181717</v>
      </c>
      <c r="J86" s="31">
        <v>64.58</v>
      </c>
      <c r="K86" s="32">
        <v>64.86</v>
      </c>
      <c r="L86" s="32">
        <v>65.14</v>
      </c>
      <c r="M86" s="32">
        <v>65.42</v>
      </c>
      <c r="N86" s="32">
        <v>65.69</v>
      </c>
    </row>
    <row r="87" spans="1:14" ht="14.5" thickBot="1" x14ac:dyDescent="0.35">
      <c r="A87" s="24">
        <v>171</v>
      </c>
      <c r="C87" s="27">
        <v>43.539218496145764</v>
      </c>
      <c r="D87" s="27">
        <v>43.668635163704948</v>
      </c>
      <c r="E87" s="27">
        <v>43.7980513661972</v>
      </c>
      <c r="F87" s="27">
        <v>43.927467568689444</v>
      </c>
      <c r="G87" s="27">
        <v>44.056883771181703</v>
      </c>
      <c r="J87" s="31">
        <v>64.569999999999993</v>
      </c>
      <c r="K87" s="32">
        <v>64.849999999999994</v>
      </c>
      <c r="L87" s="32">
        <v>65.13</v>
      </c>
      <c r="M87" s="32">
        <v>65.400000000000006</v>
      </c>
      <c r="N87" s="32">
        <v>65.680000000000007</v>
      </c>
    </row>
    <row r="88" spans="1:14" ht="14.5" thickBot="1" x14ac:dyDescent="0.35">
      <c r="A88" s="24">
        <v>172</v>
      </c>
      <c r="C88" s="27">
        <v>43.539218496145757</v>
      </c>
      <c r="D88" s="27">
        <v>43.668635163704948</v>
      </c>
      <c r="E88" s="27">
        <v>43.798051366197207</v>
      </c>
      <c r="F88" s="27">
        <v>43.927467568689458</v>
      </c>
      <c r="G88" s="27">
        <v>44.05688377118171</v>
      </c>
      <c r="J88" s="31">
        <v>64.56</v>
      </c>
      <c r="K88" s="32">
        <v>64.84</v>
      </c>
      <c r="L88" s="32">
        <v>65.12</v>
      </c>
      <c r="M88" s="32">
        <v>65.39</v>
      </c>
      <c r="N88" s="32">
        <v>65.67</v>
      </c>
    </row>
    <row r="89" spans="1:14" ht="14.5" thickBot="1" x14ac:dyDescent="0.35">
      <c r="A89" s="24">
        <v>173</v>
      </c>
      <c r="C89" s="27">
        <v>43.539218496145757</v>
      </c>
      <c r="D89" s="27">
        <v>43.668635163704948</v>
      </c>
      <c r="E89" s="27">
        <v>43.7980513661972</v>
      </c>
      <c r="F89" s="27">
        <v>43.927467568689458</v>
      </c>
      <c r="G89" s="27">
        <v>44.05688377118171</v>
      </c>
      <c r="J89" s="31">
        <v>64.55</v>
      </c>
      <c r="K89" s="32">
        <v>64.83</v>
      </c>
      <c r="L89" s="32">
        <v>65.099999999999994</v>
      </c>
      <c r="M89" s="32">
        <v>65.38</v>
      </c>
      <c r="N89" s="32">
        <v>65.66</v>
      </c>
    </row>
    <row r="90" spans="1:14" ht="14.5" thickBot="1" x14ac:dyDescent="0.35">
      <c r="A90" s="24">
        <v>174</v>
      </c>
      <c r="C90" s="27">
        <v>43.539218496145757</v>
      </c>
      <c r="D90" s="27">
        <v>43.668635163704948</v>
      </c>
      <c r="E90" s="27">
        <v>43.7980513661972</v>
      </c>
      <c r="F90" s="27">
        <v>43.927467568689458</v>
      </c>
      <c r="G90" s="27">
        <v>44.056883771181717</v>
      </c>
      <c r="J90" s="31">
        <v>64.540000000000006</v>
      </c>
      <c r="K90" s="32">
        <v>64.81</v>
      </c>
      <c r="L90" s="32">
        <v>65.09</v>
      </c>
      <c r="M90" s="32">
        <v>65.37</v>
      </c>
      <c r="N90" s="32">
        <v>65.650000000000006</v>
      </c>
    </row>
    <row r="91" spans="1:14" ht="14.5" thickBot="1" x14ac:dyDescent="0.35">
      <c r="A91" s="24">
        <v>175</v>
      </c>
      <c r="C91" s="27">
        <v>43.539218496145772</v>
      </c>
      <c r="D91" s="27">
        <v>43.668635163704955</v>
      </c>
      <c r="E91" s="27">
        <v>43.798051366197207</v>
      </c>
      <c r="F91" s="27">
        <v>43.927467568689465</v>
      </c>
      <c r="G91" s="27">
        <v>44.05688377118171</v>
      </c>
      <c r="J91" s="31">
        <v>64.53</v>
      </c>
      <c r="K91" s="32">
        <v>64.8</v>
      </c>
      <c r="L91" s="32">
        <v>65.08</v>
      </c>
      <c r="M91" s="32">
        <v>65.36</v>
      </c>
      <c r="N91" s="32">
        <v>65.64</v>
      </c>
    </row>
    <row r="92" spans="1:14" ht="14.5" thickBot="1" x14ac:dyDescent="0.35">
      <c r="A92" s="24">
        <v>176</v>
      </c>
      <c r="C92" s="27">
        <v>43.539218496145764</v>
      </c>
      <c r="D92" s="27">
        <v>43.668635163704948</v>
      </c>
      <c r="E92" s="27">
        <v>43.798051366197207</v>
      </c>
      <c r="F92" s="27">
        <v>43.927467568689451</v>
      </c>
      <c r="G92" s="27">
        <v>44.05688377118171</v>
      </c>
      <c r="J92" s="31">
        <v>64.510000000000005</v>
      </c>
      <c r="K92" s="32">
        <v>64.790000000000006</v>
      </c>
      <c r="L92" s="32">
        <v>65.069999999999993</v>
      </c>
      <c r="M92" s="32">
        <v>65.349999999999994</v>
      </c>
      <c r="N92" s="32">
        <v>65.63</v>
      </c>
    </row>
    <row r="93" spans="1:14" ht="14.5" thickBot="1" x14ac:dyDescent="0.35">
      <c r="A93" s="24">
        <v>177</v>
      </c>
      <c r="C93" s="27">
        <v>43.539218496145764</v>
      </c>
      <c r="D93" s="27">
        <v>43.668635163704948</v>
      </c>
      <c r="E93" s="27">
        <v>43.7980513661972</v>
      </c>
      <c r="F93" s="27">
        <v>43.927467568689465</v>
      </c>
      <c r="G93" s="27">
        <v>44.056883771181724</v>
      </c>
      <c r="J93" s="31">
        <v>64.5</v>
      </c>
      <c r="K93" s="32">
        <v>64.78</v>
      </c>
      <c r="L93" s="32">
        <v>65.06</v>
      </c>
      <c r="M93" s="32">
        <v>65.34</v>
      </c>
      <c r="N93" s="32">
        <v>65.62</v>
      </c>
    </row>
    <row r="94" spans="1:14" ht="14.5" thickBot="1" x14ac:dyDescent="0.35">
      <c r="A94" s="24">
        <v>178</v>
      </c>
      <c r="C94" s="27">
        <v>43.539218496145757</v>
      </c>
      <c r="D94" s="27">
        <v>43.668635163704948</v>
      </c>
      <c r="E94" s="27">
        <v>43.798051366197207</v>
      </c>
      <c r="F94" s="27">
        <v>43.927467568689458</v>
      </c>
      <c r="G94" s="27">
        <v>44.05688377118171</v>
      </c>
      <c r="J94" s="31">
        <v>64.489999999999995</v>
      </c>
      <c r="K94" s="32">
        <v>64.77</v>
      </c>
      <c r="L94" s="32">
        <v>65.05</v>
      </c>
      <c r="M94" s="32">
        <v>65.33</v>
      </c>
      <c r="N94" s="32">
        <v>65.61</v>
      </c>
    </row>
    <row r="95" spans="1:14" ht="14.5" thickBot="1" x14ac:dyDescent="0.35">
      <c r="A95" s="24">
        <v>179</v>
      </c>
      <c r="C95" s="27">
        <v>43.539218496145764</v>
      </c>
      <c r="D95" s="27">
        <v>43.668635163704955</v>
      </c>
      <c r="E95" s="27">
        <v>43.798051366197214</v>
      </c>
      <c r="F95" s="27">
        <v>43.927467568689465</v>
      </c>
      <c r="G95" s="27">
        <v>44.056883771181717</v>
      </c>
      <c r="J95" s="31">
        <v>64.48</v>
      </c>
      <c r="K95" s="32">
        <v>64.760000000000005</v>
      </c>
      <c r="L95" s="32">
        <v>65.040000000000006</v>
      </c>
      <c r="M95" s="32">
        <v>65.319999999999993</v>
      </c>
      <c r="N95" s="32">
        <v>65.599999999999994</v>
      </c>
    </row>
    <row r="96" spans="1:14" ht="14.5" thickBot="1" x14ac:dyDescent="0.35">
      <c r="A96" s="24">
        <v>180</v>
      </c>
      <c r="C96" s="27">
        <v>43.496599071636574</v>
      </c>
      <c r="D96" s="27">
        <v>43.626015739195772</v>
      </c>
      <c r="E96" s="27">
        <v>43.755431941688023</v>
      </c>
      <c r="F96" s="27">
        <v>43.884848144180282</v>
      </c>
      <c r="G96" s="27">
        <v>44.014264346672533</v>
      </c>
      <c r="J96" s="31">
        <v>64.47</v>
      </c>
      <c r="K96" s="32">
        <v>64.75</v>
      </c>
      <c r="L96" s="32">
        <v>65.03</v>
      </c>
      <c r="M96" s="32">
        <v>65.31</v>
      </c>
      <c r="N96" s="32">
        <v>65.59</v>
      </c>
    </row>
    <row r="97" spans="1:14" ht="14.5" thickBot="1" x14ac:dyDescent="0.35">
      <c r="A97" s="24">
        <v>181</v>
      </c>
      <c r="C97" s="27">
        <v>43.454906156355854</v>
      </c>
      <c r="D97" s="27">
        <v>43.584322823915052</v>
      </c>
      <c r="E97" s="27">
        <v>43.713739026407303</v>
      </c>
      <c r="F97" s="27">
        <v>43.843155228899555</v>
      </c>
      <c r="G97" s="27">
        <v>43.972571431391799</v>
      </c>
      <c r="J97" s="31">
        <v>64.459999999999994</v>
      </c>
      <c r="K97" s="32">
        <v>64.739999999999995</v>
      </c>
      <c r="L97" s="32">
        <v>65.02</v>
      </c>
      <c r="M97" s="32">
        <v>65.3</v>
      </c>
      <c r="N97" s="32">
        <v>65.58</v>
      </c>
    </row>
    <row r="98" spans="1:14" ht="14.5" thickBot="1" x14ac:dyDescent="0.35">
      <c r="A98" s="24">
        <v>182</v>
      </c>
      <c r="C98" s="27">
        <v>43.414109862909122</v>
      </c>
      <c r="D98" s="27">
        <v>43.543526530468313</v>
      </c>
      <c r="E98" s="27">
        <v>43.672942732960571</v>
      </c>
      <c r="F98" s="27">
        <v>43.80235893545283</v>
      </c>
      <c r="G98" s="27">
        <v>43.931775137945074</v>
      </c>
      <c r="J98" s="31">
        <v>64.45</v>
      </c>
      <c r="K98" s="32">
        <v>64.73</v>
      </c>
      <c r="L98" s="32">
        <v>65.010000000000005</v>
      </c>
      <c r="M98" s="32">
        <v>65.290000000000006</v>
      </c>
      <c r="N98" s="32">
        <v>65.569999999999993</v>
      </c>
    </row>
    <row r="99" spans="1:14" ht="14.5" thickBot="1" x14ac:dyDescent="0.35">
      <c r="A99" s="24">
        <v>183</v>
      </c>
      <c r="C99" s="27">
        <v>43.374181575705933</v>
      </c>
      <c r="D99" s="27">
        <v>43.503598243265138</v>
      </c>
      <c r="E99" s="27">
        <v>43.633014445757382</v>
      </c>
      <c r="F99" s="27">
        <v>43.762430648249634</v>
      </c>
      <c r="G99" s="27">
        <v>43.891846850741892</v>
      </c>
      <c r="J99" s="31">
        <v>64.44</v>
      </c>
      <c r="K99" s="32">
        <v>64.72</v>
      </c>
      <c r="L99" s="32">
        <v>65</v>
      </c>
      <c r="M99" s="32">
        <v>65.28</v>
      </c>
      <c r="N99" s="32">
        <v>65.56</v>
      </c>
    </row>
    <row r="100" spans="1:14" ht="14.5" thickBot="1" x14ac:dyDescent="0.35">
      <c r="A100" s="24">
        <v>184</v>
      </c>
      <c r="C100" s="27">
        <v>43.335093884022825</v>
      </c>
      <c r="D100" s="27">
        <v>43.464510551582016</v>
      </c>
      <c r="E100" s="27">
        <v>43.593926754074268</v>
      </c>
      <c r="F100" s="27">
        <v>43.723342956566519</v>
      </c>
      <c r="G100" s="27">
        <v>43.85275915905877</v>
      </c>
      <c r="J100" s="31">
        <v>64.430000000000007</v>
      </c>
      <c r="K100" s="32">
        <v>64.709999999999994</v>
      </c>
      <c r="L100" s="32">
        <v>64.989999999999995</v>
      </c>
      <c r="M100" s="32">
        <v>65.27</v>
      </c>
      <c r="N100" s="32">
        <v>65.55</v>
      </c>
    </row>
    <row r="101" spans="1:14" ht="14.5" thickBot="1" x14ac:dyDescent="0.35">
      <c r="A101" s="24">
        <v>185</v>
      </c>
      <c r="C101" s="27">
        <v>43.296820519249756</v>
      </c>
      <c r="D101" s="27">
        <v>43.426237186808955</v>
      </c>
      <c r="E101" s="27">
        <v>43.55565338930122</v>
      </c>
      <c r="F101" s="27">
        <v>43.685069591793471</v>
      </c>
      <c r="G101" s="27">
        <v>43.814485794285709</v>
      </c>
      <c r="J101" s="31">
        <v>64.430000000000007</v>
      </c>
      <c r="K101" s="32">
        <v>64.7</v>
      </c>
      <c r="L101" s="32">
        <v>64.98</v>
      </c>
      <c r="M101" s="32">
        <v>65.260000000000005</v>
      </c>
      <c r="N101" s="32">
        <v>65.540000000000006</v>
      </c>
    </row>
    <row r="102" spans="1:14" ht="14.5" thickBot="1" x14ac:dyDescent="0.35">
      <c r="A102" s="24">
        <v>186</v>
      </c>
      <c r="C102" s="27">
        <v>43.259336296018425</v>
      </c>
      <c r="D102" s="27">
        <v>43.388752963577616</v>
      </c>
      <c r="E102" s="27">
        <v>43.518169166069882</v>
      </c>
      <c r="F102" s="27">
        <v>43.647585368562112</v>
      </c>
      <c r="G102" s="27">
        <v>43.777001571054377</v>
      </c>
      <c r="J102" s="31">
        <v>64.42</v>
      </c>
      <c r="K102" s="32">
        <v>64.69</v>
      </c>
      <c r="L102" s="32">
        <v>64.97</v>
      </c>
      <c r="M102" s="32">
        <v>65.25</v>
      </c>
      <c r="N102" s="32">
        <v>65.53</v>
      </c>
    </row>
    <row r="103" spans="1:14" ht="14.5" thickBot="1" x14ac:dyDescent="0.35">
      <c r="A103" s="24">
        <v>187</v>
      </c>
      <c r="C103" s="27">
        <v>43.222617056934673</v>
      </c>
      <c r="D103" s="27">
        <v>43.352033724493872</v>
      </c>
      <c r="E103" s="27">
        <v>43.481449926986116</v>
      </c>
      <c r="F103" s="27">
        <v>43.610866129478374</v>
      </c>
      <c r="G103" s="27">
        <v>43.740282331970626</v>
      </c>
      <c r="J103" s="31">
        <v>64.41</v>
      </c>
      <c r="K103" s="32">
        <v>64.69</v>
      </c>
      <c r="L103" s="32">
        <v>64.959999999999994</v>
      </c>
      <c r="M103" s="32">
        <v>65.239999999999995</v>
      </c>
      <c r="N103" s="32">
        <v>65.52</v>
      </c>
    </row>
    <row r="104" spans="1:14" ht="14.5" thickBot="1" x14ac:dyDescent="0.35">
      <c r="A104" s="24">
        <v>188</v>
      </c>
      <c r="C104" s="27">
        <v>43.186639620660692</v>
      </c>
      <c r="D104" s="27">
        <v>43.316056288219876</v>
      </c>
      <c r="E104" s="27">
        <v>43.445472490712127</v>
      </c>
      <c r="F104" s="27">
        <v>43.574888693204365</v>
      </c>
      <c r="G104" s="27">
        <v>43.70430489569663</v>
      </c>
      <c r="J104" s="31">
        <v>64.400000000000006</v>
      </c>
      <c r="K104" s="32">
        <v>64.680000000000007</v>
      </c>
      <c r="L104" s="32">
        <v>64.959999999999994</v>
      </c>
      <c r="M104" s="32">
        <v>65.23</v>
      </c>
      <c r="N104" s="32">
        <v>65.510000000000005</v>
      </c>
    </row>
    <row r="105" spans="1:14" ht="14.5" thickBot="1" x14ac:dyDescent="0.35">
      <c r="A105" s="24">
        <v>189</v>
      </c>
      <c r="C105" s="27">
        <v>43.151381733112174</v>
      </c>
      <c r="D105" s="27">
        <v>43.280798400671365</v>
      </c>
      <c r="E105" s="27">
        <v>43.410214603163624</v>
      </c>
      <c r="F105" s="27">
        <v>43.539630805655868</v>
      </c>
      <c r="G105" s="27">
        <v>43.669047008148127</v>
      </c>
      <c r="J105" s="31">
        <v>64.39</v>
      </c>
      <c r="K105" s="32">
        <v>64.67</v>
      </c>
      <c r="L105" s="32">
        <v>64.95</v>
      </c>
      <c r="M105" s="32">
        <v>65.23</v>
      </c>
      <c r="N105" s="32">
        <v>65.5</v>
      </c>
    </row>
    <row r="106" spans="1:14" ht="14.5" thickBot="1" x14ac:dyDescent="0.35">
      <c r="A106" s="24">
        <v>190</v>
      </c>
      <c r="C106" s="27">
        <v>43.116822021554718</v>
      </c>
      <c r="D106" s="27">
        <v>43.246238689113923</v>
      </c>
      <c r="E106" s="27">
        <v>43.375654891606175</v>
      </c>
      <c r="F106" s="27">
        <v>43.505071094098433</v>
      </c>
      <c r="G106" s="27">
        <v>43.63448729659067</v>
      </c>
      <c r="J106" s="31">
        <v>64.38</v>
      </c>
      <c r="K106" s="32">
        <v>64.66</v>
      </c>
      <c r="L106" s="32">
        <v>64.94</v>
      </c>
      <c r="M106" s="32">
        <v>65.22</v>
      </c>
      <c r="N106" s="32">
        <v>65.5</v>
      </c>
    </row>
    <row r="107" spans="1:14" ht="14.5" thickBot="1" x14ac:dyDescent="0.35">
      <c r="A107" s="24">
        <v>191</v>
      </c>
      <c r="C107" s="27">
        <v>43.082939951400363</v>
      </c>
      <c r="D107" s="27">
        <v>43.212356618959546</v>
      </c>
      <c r="E107" s="27">
        <v>43.341772821451805</v>
      </c>
      <c r="F107" s="27">
        <v>43.471189023944056</v>
      </c>
      <c r="G107" s="27">
        <v>43.600605226436308</v>
      </c>
      <c r="J107" s="31">
        <v>64.37</v>
      </c>
      <c r="K107" s="32">
        <v>64.650000000000006</v>
      </c>
      <c r="L107" s="32">
        <v>64.930000000000007</v>
      </c>
      <c r="M107" s="32">
        <v>65.209999999999994</v>
      </c>
      <c r="N107" s="32">
        <v>65.489999999999995</v>
      </c>
    </row>
    <row r="108" spans="1:14" ht="14.5" thickBot="1" x14ac:dyDescent="0.35">
      <c r="A108" s="24">
        <v>192</v>
      </c>
      <c r="C108" s="27">
        <v>43.049715785520846</v>
      </c>
      <c r="D108" s="27">
        <v>43.17913245308003</v>
      </c>
      <c r="E108" s="27">
        <v>43.308548655572281</v>
      </c>
      <c r="F108" s="27">
        <v>43.437964858064547</v>
      </c>
      <c r="G108" s="27">
        <v>43.567381060556791</v>
      </c>
      <c r="J108" s="31">
        <v>64.36</v>
      </c>
      <c r="K108" s="32">
        <v>64.64</v>
      </c>
      <c r="L108" s="32">
        <v>64.92</v>
      </c>
      <c r="M108" s="32">
        <v>65.2</v>
      </c>
      <c r="N108" s="32">
        <v>65.48</v>
      </c>
    </row>
    <row r="109" spans="1:14" ht="14.5" thickBot="1" x14ac:dyDescent="0.35">
      <c r="A109" s="24">
        <v>193</v>
      </c>
      <c r="C109" s="27">
        <v>43.01713054590823</v>
      </c>
      <c r="D109" s="27">
        <v>43.146547213467414</v>
      </c>
      <c r="E109" s="27">
        <v>43.275963415959673</v>
      </c>
      <c r="F109" s="27">
        <v>43.405379618451931</v>
      </c>
      <c r="G109" s="27">
        <v>43.534795820944176</v>
      </c>
      <c r="J109" s="31">
        <v>64.349999999999994</v>
      </c>
      <c r="K109" s="32">
        <v>64.63</v>
      </c>
      <c r="L109" s="32">
        <v>64.91</v>
      </c>
      <c r="M109" s="32">
        <v>65.19</v>
      </c>
      <c r="N109" s="32">
        <v>65.47</v>
      </c>
    </row>
    <row r="110" spans="1:14" ht="14.5" thickBot="1" x14ac:dyDescent="0.35">
      <c r="A110" s="24">
        <v>194</v>
      </c>
      <c r="C110" s="27">
        <v>42.985165977526336</v>
      </c>
      <c r="D110" s="27">
        <v>43.114582645085534</v>
      </c>
      <c r="E110" s="27">
        <v>43.243998847577778</v>
      </c>
      <c r="F110" s="27">
        <v>43.37341505007003</v>
      </c>
      <c r="G110" s="27">
        <v>43.502831252562288</v>
      </c>
      <c r="J110" s="31">
        <v>64.34</v>
      </c>
      <c r="K110" s="32">
        <v>64.62</v>
      </c>
      <c r="L110" s="32">
        <v>64.900000000000006</v>
      </c>
      <c r="M110" s="32">
        <v>65.180000000000007</v>
      </c>
      <c r="N110" s="32">
        <v>65.459999999999994</v>
      </c>
    </row>
    <row r="111" spans="1:14" ht="14.5" thickBot="1" x14ac:dyDescent="0.35">
      <c r="A111" s="24">
        <v>195</v>
      </c>
      <c r="C111" s="27">
        <v>42.953804514208265</v>
      </c>
      <c r="D111" s="27">
        <v>43.083221181767456</v>
      </c>
      <c r="E111" s="27">
        <v>43.212637384259708</v>
      </c>
      <c r="F111" s="27">
        <v>43.342053586751959</v>
      </c>
      <c r="G111" s="27">
        <v>43.471469789244225</v>
      </c>
      <c r="J111" s="31">
        <v>64.34</v>
      </c>
      <c r="K111" s="32">
        <v>64.61</v>
      </c>
      <c r="L111" s="32">
        <v>64.89</v>
      </c>
      <c r="M111" s="32">
        <v>65.17</v>
      </c>
      <c r="N111" s="32">
        <v>65.45</v>
      </c>
    </row>
    <row r="112" spans="1:14" ht="14.5" thickBot="1" x14ac:dyDescent="0.35">
      <c r="A112" s="24">
        <v>196</v>
      </c>
      <c r="C112" s="27">
        <v>42.923029246466214</v>
      </c>
      <c r="D112" s="27">
        <v>43.052445914025419</v>
      </c>
      <c r="E112" s="27">
        <v>43.181862116517671</v>
      </c>
      <c r="F112" s="27">
        <v>43.311278319009908</v>
      </c>
      <c r="G112" s="27">
        <v>43.440694521502181</v>
      </c>
      <c r="J112" s="31">
        <v>64.33</v>
      </c>
      <c r="K112" s="32">
        <v>64.61</v>
      </c>
      <c r="L112" s="32">
        <v>64.89</v>
      </c>
      <c r="M112" s="32">
        <v>65.16</v>
      </c>
      <c r="N112" s="32">
        <v>65.44</v>
      </c>
    </row>
    <row r="113" spans="1:14" ht="14.5" thickBot="1" x14ac:dyDescent="0.35">
      <c r="A113" s="24">
        <v>197</v>
      </c>
      <c r="C113" s="27">
        <v>42.892823891089769</v>
      </c>
      <c r="D113" s="27">
        <v>43.022240558648974</v>
      </c>
      <c r="E113" s="27">
        <v>43.151656761141219</v>
      </c>
      <c r="F113" s="27">
        <v>43.28107296363347</v>
      </c>
      <c r="G113" s="27">
        <v>43.410489166125721</v>
      </c>
      <c r="J113" s="31">
        <v>64.319999999999993</v>
      </c>
      <c r="K113" s="32">
        <v>64.599999999999994</v>
      </c>
      <c r="L113" s="32">
        <v>64.88</v>
      </c>
      <c r="M113" s="32">
        <v>65.16</v>
      </c>
      <c r="N113" s="32">
        <v>65.430000000000007</v>
      </c>
    </row>
    <row r="114" spans="1:14" ht="14.5" thickBot="1" x14ac:dyDescent="0.35">
      <c r="A114" s="24">
        <v>198</v>
      </c>
      <c r="C114" s="27">
        <v>42.863172762417477</v>
      </c>
      <c r="D114" s="27">
        <v>42.992589429976668</v>
      </c>
      <c r="E114" s="27">
        <v>43.122005632468927</v>
      </c>
      <c r="F114" s="27">
        <v>43.251421834961178</v>
      </c>
      <c r="G114" s="27">
        <v>43.380838037453429</v>
      </c>
      <c r="J114" s="31">
        <v>64.31</v>
      </c>
      <c r="K114" s="32">
        <v>64.59</v>
      </c>
      <c r="L114" s="32">
        <v>64.87</v>
      </c>
      <c r="M114" s="32">
        <v>65.150000000000006</v>
      </c>
      <c r="N114" s="32">
        <v>65.430000000000007</v>
      </c>
    </row>
    <row r="115" spans="1:14" ht="14.5" thickBot="1" x14ac:dyDescent="0.35">
      <c r="A115" s="24">
        <v>199</v>
      </c>
      <c r="C115" s="27">
        <v>42.834060745175606</v>
      </c>
      <c r="D115" s="27">
        <v>42.963477412734797</v>
      </c>
      <c r="E115" s="27">
        <v>43.092893615227048</v>
      </c>
      <c r="F115" s="27">
        <v>43.222309817719299</v>
      </c>
      <c r="G115" s="27">
        <v>43.351726020211551</v>
      </c>
      <c r="J115" s="31">
        <v>64.3</v>
      </c>
      <c r="K115" s="32">
        <v>64.58</v>
      </c>
      <c r="L115" s="32">
        <v>64.86</v>
      </c>
      <c r="M115" s="32">
        <v>65.14</v>
      </c>
      <c r="N115" s="32">
        <v>65.42</v>
      </c>
    </row>
    <row r="116" spans="1:14" ht="14.5" thickBot="1" x14ac:dyDescent="0.35">
      <c r="A116" s="24">
        <v>200</v>
      </c>
      <c r="C116" s="27">
        <v>42.805473268784915</v>
      </c>
      <c r="D116" s="27">
        <v>42.934889936344113</v>
      </c>
      <c r="E116" s="27">
        <v>43.064306138836358</v>
      </c>
      <c r="F116" s="27">
        <v>43.193722341328616</v>
      </c>
      <c r="G116" s="27">
        <v>43.323138543820868</v>
      </c>
      <c r="J116" s="31">
        <v>64.290000000000006</v>
      </c>
      <c r="K116" s="32">
        <v>64.569999999999993</v>
      </c>
      <c r="L116" s="32">
        <v>64.849999999999994</v>
      </c>
      <c r="M116" s="32">
        <v>65.13</v>
      </c>
      <c r="N116" s="32">
        <v>65.41</v>
      </c>
    </row>
    <row r="117" spans="1:14" ht="14.5" thickBot="1" x14ac:dyDescent="0.35">
      <c r="A117" s="24">
        <v>201</v>
      </c>
      <c r="C117" s="27">
        <v>42.777396283044048</v>
      </c>
      <c r="D117" s="27">
        <v>42.906812950603253</v>
      </c>
      <c r="E117" s="27">
        <v>43.036229153095512</v>
      </c>
      <c r="F117" s="27">
        <v>43.165645355587763</v>
      </c>
      <c r="G117" s="27">
        <v>43.295061558080015</v>
      </c>
      <c r="J117" s="31">
        <v>64.290000000000006</v>
      </c>
      <c r="K117" s="32">
        <v>64.569999999999993</v>
      </c>
      <c r="L117" s="32">
        <v>64.84</v>
      </c>
      <c r="M117" s="32">
        <v>65.12</v>
      </c>
      <c r="N117" s="32">
        <v>65.400000000000006</v>
      </c>
    </row>
    <row r="118" spans="1:14" ht="14.5" thickBot="1" x14ac:dyDescent="0.35">
      <c r="A118" s="24">
        <v>202</v>
      </c>
      <c r="C118" s="27">
        <v>42.749816235103935</v>
      </c>
      <c r="D118" s="27">
        <v>42.879232902663126</v>
      </c>
      <c r="E118" s="27">
        <v>43.008649105155385</v>
      </c>
      <c r="F118" s="27">
        <v>43.138065307647643</v>
      </c>
      <c r="G118" s="27">
        <v>43.267481510139888</v>
      </c>
      <c r="J118" s="31">
        <v>64.28</v>
      </c>
      <c r="K118" s="32">
        <v>64.56</v>
      </c>
      <c r="L118" s="32">
        <v>64.84</v>
      </c>
      <c r="M118" s="32">
        <v>65.12</v>
      </c>
      <c r="N118" s="32">
        <v>65.39</v>
      </c>
    </row>
    <row r="119" spans="1:14" ht="14.5" thickBot="1" x14ac:dyDescent="0.35">
      <c r="A119" s="24">
        <v>203</v>
      </c>
      <c r="C119" s="27">
        <v>42.722720047653986</v>
      </c>
      <c r="D119" s="27">
        <v>42.852136715213177</v>
      </c>
      <c r="E119" s="27">
        <v>42.981552917705436</v>
      </c>
      <c r="F119" s="27">
        <v>43.110969120197694</v>
      </c>
      <c r="G119" s="27">
        <v>43.240385322689946</v>
      </c>
      <c r="J119" s="31">
        <v>64.27</v>
      </c>
      <c r="K119" s="32">
        <v>64.55</v>
      </c>
      <c r="L119" s="32">
        <v>64.83</v>
      </c>
      <c r="M119" s="32">
        <v>65.11</v>
      </c>
      <c r="N119" s="32">
        <v>65.39</v>
      </c>
    </row>
    <row r="120" spans="1:14" ht="14.5" thickBot="1" x14ac:dyDescent="0.35">
      <c r="A120" s="24">
        <v>204</v>
      </c>
      <c r="C120" s="27">
        <v>42.696095098246651</v>
      </c>
      <c r="D120" s="27">
        <v>42.82551176580585</v>
      </c>
      <c r="E120" s="27">
        <v>42.954927968298087</v>
      </c>
      <c r="F120" s="27">
        <v>43.084344170790359</v>
      </c>
      <c r="G120" s="27">
        <v>43.213760373282597</v>
      </c>
      <c r="J120" s="31">
        <v>64.260000000000005</v>
      </c>
      <c r="K120" s="32">
        <v>64.540000000000006</v>
      </c>
      <c r="L120" s="32">
        <v>64.819999999999993</v>
      </c>
      <c r="M120" s="32">
        <v>65.099999999999994</v>
      </c>
      <c r="N120" s="32">
        <v>65.38</v>
      </c>
    </row>
    <row r="121" spans="1:14" ht="14.5" thickBot="1" x14ac:dyDescent="0.35">
      <c r="A121" s="24">
        <v>205</v>
      </c>
      <c r="C121" s="27">
        <v>42.669929199691154</v>
      </c>
      <c r="D121" s="27">
        <v>42.799345867250345</v>
      </c>
      <c r="E121" s="27">
        <v>42.928762069742604</v>
      </c>
      <c r="F121" s="27">
        <v>43.058178272234855</v>
      </c>
      <c r="G121" s="27">
        <v>43.187594474727106</v>
      </c>
      <c r="J121" s="31">
        <v>64.260000000000005</v>
      </c>
      <c r="K121" s="32">
        <v>64.53</v>
      </c>
      <c r="L121" s="32">
        <v>64.81</v>
      </c>
      <c r="M121" s="32">
        <v>65.09</v>
      </c>
      <c r="N121" s="32">
        <v>65.37</v>
      </c>
    </row>
    <row r="122" spans="1:14" ht="14.5" thickBot="1" x14ac:dyDescent="0.35">
      <c r="A122" s="24">
        <v>206</v>
      </c>
      <c r="C122" s="27">
        <v>42.64421058145286</v>
      </c>
      <c r="D122" s="27">
        <v>42.773627249012051</v>
      </c>
      <c r="E122" s="27">
        <v>42.903043451504296</v>
      </c>
      <c r="F122" s="27">
        <v>43.032459653996561</v>
      </c>
      <c r="G122" s="27">
        <v>43.161875856488805</v>
      </c>
      <c r="J122" s="31">
        <v>64.25</v>
      </c>
      <c r="K122" s="32">
        <v>64.53</v>
      </c>
      <c r="L122" s="32">
        <v>64.81</v>
      </c>
      <c r="M122" s="32">
        <v>65.08</v>
      </c>
      <c r="N122" s="32">
        <v>65.36</v>
      </c>
    </row>
    <row r="123" spans="1:14" ht="14.5" thickBot="1" x14ac:dyDescent="0.35">
      <c r="A123" s="24">
        <v>207</v>
      </c>
      <c r="C123" s="27">
        <v>42.618927871998252</v>
      </c>
      <c r="D123" s="27">
        <v>42.748344539557451</v>
      </c>
      <c r="E123" s="27">
        <v>42.877760742049688</v>
      </c>
      <c r="F123" s="27">
        <v>43.007176944541946</v>
      </c>
      <c r="G123" s="27">
        <v>43.136593147034205</v>
      </c>
      <c r="J123" s="31">
        <v>64.239999999999995</v>
      </c>
      <c r="K123" s="32">
        <v>64.52</v>
      </c>
      <c r="L123" s="32">
        <v>64.8</v>
      </c>
      <c r="M123" s="32">
        <v>65.08</v>
      </c>
      <c r="N123" s="32">
        <v>65.36</v>
      </c>
    </row>
    <row r="124" spans="1:14" ht="14.5" thickBot="1" x14ac:dyDescent="0.35">
      <c r="A124" s="24">
        <v>208</v>
      </c>
      <c r="C124" s="27">
        <v>42.594070082030278</v>
      </c>
      <c r="D124" s="27">
        <v>42.723486749589476</v>
      </c>
      <c r="E124" s="27">
        <v>42.852902952081728</v>
      </c>
      <c r="F124" s="27">
        <v>42.982319154573986</v>
      </c>
      <c r="G124" s="27">
        <v>43.111735357066237</v>
      </c>
      <c r="J124" s="31">
        <v>64.23</v>
      </c>
      <c r="K124" s="32">
        <v>64.510000000000005</v>
      </c>
      <c r="L124" s="32">
        <v>64.790000000000006</v>
      </c>
      <c r="M124" s="32">
        <v>65.069999999999993</v>
      </c>
      <c r="N124" s="32">
        <v>65.349999999999994</v>
      </c>
    </row>
    <row r="125" spans="1:14" ht="14.5" thickBot="1" x14ac:dyDescent="0.35">
      <c r="A125" s="24">
        <v>209</v>
      </c>
      <c r="C125" s="27">
        <v>42.569626588561775</v>
      </c>
      <c r="D125" s="27">
        <v>42.699043256120973</v>
      </c>
      <c r="E125" s="27">
        <v>42.828459458613217</v>
      </c>
      <c r="F125" s="27">
        <v>42.957875661105483</v>
      </c>
      <c r="G125" s="27">
        <v>43.087291863597734</v>
      </c>
      <c r="J125" s="31">
        <v>64.23</v>
      </c>
      <c r="K125" s="32">
        <v>64.5</v>
      </c>
      <c r="L125" s="32">
        <v>64.78</v>
      </c>
      <c r="M125" s="32">
        <v>65.06</v>
      </c>
      <c r="N125" s="32">
        <v>65.34</v>
      </c>
    </row>
    <row r="126" spans="1:14" ht="14.5" thickBot="1" x14ac:dyDescent="0.35">
      <c r="A126" s="24">
        <v>210</v>
      </c>
      <c r="C126" s="27">
        <v>42.545587119778709</v>
      </c>
      <c r="D126" s="27">
        <v>42.6750037873379</v>
      </c>
      <c r="E126" s="27">
        <v>42.804419989830151</v>
      </c>
      <c r="F126" s="27">
        <v>42.933836192322403</v>
      </c>
      <c r="G126" s="27">
        <v>43.063252394814661</v>
      </c>
      <c r="J126" s="31">
        <v>64.22</v>
      </c>
      <c r="K126" s="32">
        <v>64.5</v>
      </c>
      <c r="L126" s="32">
        <v>64.78</v>
      </c>
      <c r="M126" s="32">
        <v>65.05</v>
      </c>
      <c r="N126" s="32">
        <v>65.33</v>
      </c>
    </row>
    <row r="127" spans="1:14" ht="14.5" thickBot="1" x14ac:dyDescent="0.35">
      <c r="A127" s="24">
        <v>211</v>
      </c>
      <c r="C127" s="27">
        <v>42.521941740647804</v>
      </c>
      <c r="D127" s="27">
        <v>42.651358408207003</v>
      </c>
      <c r="E127" s="27">
        <v>42.780774610699261</v>
      </c>
      <c r="F127" s="27">
        <v>42.910190813191512</v>
      </c>
      <c r="G127" s="27">
        <v>43.039607015683764</v>
      </c>
      <c r="J127" s="31">
        <v>64.209999999999994</v>
      </c>
      <c r="K127" s="32">
        <v>64.489999999999995</v>
      </c>
      <c r="L127" s="32">
        <v>64.77</v>
      </c>
      <c r="M127" s="32">
        <v>65.05</v>
      </c>
      <c r="N127" s="32">
        <v>65.33</v>
      </c>
    </row>
    <row r="128" spans="1:14" ht="14.5" thickBot="1" x14ac:dyDescent="0.35">
      <c r="A128" s="24">
        <v>212</v>
      </c>
      <c r="C128" s="27">
        <v>42.49868083922636</v>
      </c>
      <c r="D128" s="27">
        <v>42.628097506785565</v>
      </c>
      <c r="E128" s="27">
        <v>42.757513709277809</v>
      </c>
      <c r="F128" s="27">
        <v>42.886929911770082</v>
      </c>
      <c r="G128" s="27">
        <v>43.016346114262326</v>
      </c>
      <c r="J128" s="31">
        <v>64.2</v>
      </c>
      <c r="K128" s="32">
        <v>64.48</v>
      </c>
      <c r="L128" s="32">
        <v>64.760000000000005</v>
      </c>
      <c r="M128" s="32">
        <v>65.040000000000006</v>
      </c>
      <c r="N128" s="32">
        <v>65.319999999999993</v>
      </c>
    </row>
    <row r="129" spans="1:14" ht="14.5" thickBot="1" x14ac:dyDescent="0.35">
      <c r="A129" s="24">
        <v>213</v>
      </c>
      <c r="C129" s="27">
        <v>42.475795113634305</v>
      </c>
      <c r="D129" s="27">
        <v>42.605211781193496</v>
      </c>
      <c r="E129" s="27">
        <v>42.734627983685762</v>
      </c>
      <c r="F129" s="27">
        <v>42.864044186177999</v>
      </c>
      <c r="G129" s="27">
        <v>42.99346038867025</v>
      </c>
      <c r="J129" s="31">
        <v>64.2</v>
      </c>
      <c r="K129" s="32">
        <v>64.48</v>
      </c>
      <c r="L129" s="32">
        <v>64.75</v>
      </c>
      <c r="M129" s="32">
        <v>65.03</v>
      </c>
      <c r="N129" s="32">
        <v>65.31</v>
      </c>
    </row>
    <row r="130" spans="1:14" ht="14.5" thickBot="1" x14ac:dyDescent="0.35">
      <c r="A130" s="24">
        <v>214</v>
      </c>
      <c r="C130" s="27">
        <v>42.453275559651715</v>
      </c>
      <c r="D130" s="27">
        <v>42.582692227210899</v>
      </c>
      <c r="E130" s="27">
        <v>42.712108429703157</v>
      </c>
      <c r="F130" s="27">
        <v>42.841524632195409</v>
      </c>
      <c r="G130" s="27">
        <v>42.97094083468766</v>
      </c>
      <c r="J130" s="31">
        <v>64.19</v>
      </c>
      <c r="K130" s="32">
        <v>64.47</v>
      </c>
      <c r="L130" s="32">
        <v>64.75</v>
      </c>
      <c r="M130" s="32">
        <v>65.03</v>
      </c>
      <c r="N130" s="32">
        <v>65.3</v>
      </c>
    </row>
    <row r="131" spans="1:14" ht="14.5" thickBot="1" x14ac:dyDescent="0.35">
      <c r="A131" s="24">
        <v>215</v>
      </c>
      <c r="C131" s="27">
        <v>42.431113458906935</v>
      </c>
      <c r="D131" s="27">
        <v>42.560530126466134</v>
      </c>
      <c r="E131" s="27">
        <v>42.689946328958385</v>
      </c>
      <c r="F131" s="27">
        <v>42.819362531450629</v>
      </c>
      <c r="G131" s="27">
        <v>42.948778733942895</v>
      </c>
      <c r="J131" s="31">
        <v>64.180000000000007</v>
      </c>
      <c r="K131" s="32">
        <v>64.459999999999994</v>
      </c>
      <c r="L131" s="32">
        <v>64.739999999999995</v>
      </c>
      <c r="M131" s="32">
        <v>65.02</v>
      </c>
      <c r="N131" s="32">
        <v>65.3</v>
      </c>
    </row>
    <row r="132" spans="1:14" ht="14.5" thickBot="1" x14ac:dyDescent="0.35">
      <c r="A132" s="24">
        <v>216</v>
      </c>
      <c r="C132" s="27">
        <v>42.409300367622691</v>
      </c>
      <c r="D132" s="27">
        <v>42.538717035181897</v>
      </c>
      <c r="E132" s="27">
        <v>42.668133237674148</v>
      </c>
      <c r="F132" s="27">
        <v>42.797549440166399</v>
      </c>
      <c r="G132" s="27">
        <v>42.926965642658651</v>
      </c>
      <c r="J132" s="31">
        <v>64.180000000000007</v>
      </c>
      <c r="K132" s="32">
        <v>64.45</v>
      </c>
      <c r="L132" s="32">
        <v>64.73</v>
      </c>
      <c r="M132" s="32">
        <v>65.010000000000005</v>
      </c>
      <c r="N132" s="32">
        <v>65.290000000000006</v>
      </c>
    </row>
    <row r="133" spans="1:14" ht="14.5" thickBot="1" x14ac:dyDescent="0.35">
      <c r="A133" s="24">
        <v>217</v>
      </c>
      <c r="C133" s="27">
        <v>42.387828105889795</v>
      </c>
      <c r="D133" s="27">
        <v>42.517244773448979</v>
      </c>
      <c r="E133" s="27">
        <v>42.646660975941238</v>
      </c>
      <c r="F133" s="27">
        <v>42.776077178433489</v>
      </c>
      <c r="G133" s="27">
        <v>42.905493380925741</v>
      </c>
      <c r="J133" s="31">
        <v>64.17</v>
      </c>
      <c r="K133" s="32">
        <v>64.45</v>
      </c>
      <c r="L133" s="32">
        <v>64.73</v>
      </c>
      <c r="M133" s="32">
        <v>65.010000000000005</v>
      </c>
      <c r="N133" s="32">
        <v>65.28</v>
      </c>
    </row>
    <row r="134" spans="1:14" ht="14.5" thickBot="1" x14ac:dyDescent="0.35">
      <c r="A134" s="24">
        <v>218</v>
      </c>
      <c r="C134" s="27">
        <v>42.366688747439561</v>
      </c>
      <c r="D134" s="27">
        <v>42.496105414998752</v>
      </c>
      <c r="E134" s="27">
        <v>42.625521617491003</v>
      </c>
      <c r="F134" s="27">
        <v>42.754937819983262</v>
      </c>
      <c r="G134" s="27">
        <v>42.884354022475513</v>
      </c>
      <c r="J134" s="31">
        <v>64.16</v>
      </c>
      <c r="K134" s="32">
        <v>64.44</v>
      </c>
      <c r="L134" s="32">
        <v>64.72</v>
      </c>
      <c r="M134" s="32">
        <v>65</v>
      </c>
      <c r="N134" s="32">
        <v>65.28</v>
      </c>
    </row>
    <row r="135" spans="1:14" ht="14.5" thickBot="1" x14ac:dyDescent="0.35">
      <c r="A135" s="24">
        <v>219</v>
      </c>
      <c r="C135" s="27">
        <v>42.345874609888554</v>
      </c>
      <c r="D135" s="27">
        <v>42.475291277447752</v>
      </c>
      <c r="E135" s="27">
        <v>42.604707479940004</v>
      </c>
      <c r="F135" s="27">
        <v>42.734123682432262</v>
      </c>
      <c r="G135" s="27">
        <v>42.863539884924506</v>
      </c>
      <c r="J135" s="31">
        <v>64.150000000000006</v>
      </c>
      <c r="K135" s="32">
        <v>64.430000000000007</v>
      </c>
      <c r="L135" s="32">
        <v>64.709999999999994</v>
      </c>
      <c r="M135" s="32">
        <v>64.989999999999995</v>
      </c>
      <c r="N135" s="32">
        <v>65.27</v>
      </c>
    </row>
    <row r="136" spans="1:14" ht="14.5" thickBot="1" x14ac:dyDescent="0.35">
      <c r="A136" s="24">
        <v>220</v>
      </c>
      <c r="C136" s="27">
        <v>42.325378245429945</v>
      </c>
      <c r="D136" s="27">
        <v>42.454794912989136</v>
      </c>
      <c r="E136" s="27">
        <v>42.584211115481388</v>
      </c>
      <c r="F136" s="27">
        <v>42.713627317973646</v>
      </c>
      <c r="G136" s="27">
        <v>42.843043520465898</v>
      </c>
      <c r="J136" s="31">
        <v>64.150000000000006</v>
      </c>
      <c r="K136" s="32">
        <v>64.430000000000007</v>
      </c>
      <c r="L136" s="32">
        <v>64.709999999999994</v>
      </c>
      <c r="M136" s="32">
        <v>64.98</v>
      </c>
      <c r="N136" s="32">
        <v>65.260000000000005</v>
      </c>
    </row>
    <row r="137" spans="1:14" ht="14.5" thickBot="1" x14ac:dyDescent="0.35">
      <c r="A137" s="24">
        <v>221</v>
      </c>
      <c r="C137" s="27">
        <v>42.30519243194798</v>
      </c>
      <c r="D137" s="27">
        <v>42.434609099507163</v>
      </c>
      <c r="E137" s="27">
        <v>42.564025301999422</v>
      </c>
      <c r="F137" s="27">
        <v>42.693441504491673</v>
      </c>
      <c r="G137" s="27">
        <v>42.822857706983925</v>
      </c>
      <c r="J137" s="31">
        <v>64.14</v>
      </c>
      <c r="K137" s="32">
        <v>64.42</v>
      </c>
      <c r="L137" s="32">
        <v>64.7</v>
      </c>
      <c r="M137" s="32">
        <v>64.98</v>
      </c>
      <c r="N137" s="32">
        <v>65.260000000000005</v>
      </c>
    </row>
    <row r="138" spans="1:14" ht="14.5" thickBot="1" x14ac:dyDescent="0.35">
      <c r="A138" s="24">
        <v>222</v>
      </c>
      <c r="C138" s="27">
        <v>42.285310164533399</v>
      </c>
      <c r="D138" s="27">
        <v>42.41472683209259</v>
      </c>
      <c r="E138" s="27">
        <v>42.544143034584842</v>
      </c>
      <c r="F138" s="27">
        <v>42.6735592370771</v>
      </c>
      <c r="G138" s="27">
        <v>42.802975439569359</v>
      </c>
      <c r="J138" s="31">
        <v>64.13</v>
      </c>
      <c r="K138" s="32">
        <v>64.41</v>
      </c>
      <c r="L138" s="32">
        <v>64.69</v>
      </c>
      <c r="M138" s="32">
        <v>64.97</v>
      </c>
      <c r="N138" s="32">
        <v>65.25</v>
      </c>
    </row>
    <row r="139" spans="1:14" ht="14.5" thickBot="1" x14ac:dyDescent="0.35">
      <c r="A139" s="24">
        <v>223</v>
      </c>
      <c r="C139" s="27">
        <v>42.26572464737874</v>
      </c>
      <c r="D139" s="27">
        <v>42.395141314937931</v>
      </c>
      <c r="E139" s="27">
        <v>42.524557517430189</v>
      </c>
      <c r="F139" s="27">
        <v>42.653973719922433</v>
      </c>
      <c r="G139" s="27">
        <v>42.783389922414692</v>
      </c>
      <c r="J139" s="31">
        <v>64.13</v>
      </c>
      <c r="K139" s="32">
        <v>64.41</v>
      </c>
      <c r="L139" s="32">
        <v>64.69</v>
      </c>
      <c r="M139" s="32">
        <v>64.97</v>
      </c>
      <c r="N139" s="32">
        <v>65.239999999999995</v>
      </c>
    </row>
    <row r="140" spans="1:14" ht="14.5" thickBot="1" x14ac:dyDescent="0.35">
      <c r="A140" s="24">
        <v>224</v>
      </c>
      <c r="C140" s="27">
        <v>42.246429286033788</v>
      </c>
      <c r="D140" s="27">
        <v>42.375845953592986</v>
      </c>
      <c r="E140" s="27">
        <v>42.505262156085237</v>
      </c>
      <c r="F140" s="27">
        <v>42.634678358577489</v>
      </c>
      <c r="G140" s="27">
        <v>42.764094561069733</v>
      </c>
      <c r="J140" s="31">
        <v>64.12</v>
      </c>
      <c r="K140" s="32">
        <v>64.400000000000006</v>
      </c>
      <c r="L140" s="32">
        <v>64.680000000000007</v>
      </c>
      <c r="M140" s="32">
        <v>64.959999999999994</v>
      </c>
      <c r="N140" s="32">
        <v>65.239999999999995</v>
      </c>
    </row>
    <row r="141" spans="1:14" ht="14.5" thickBot="1" x14ac:dyDescent="0.35">
      <c r="A141" s="24">
        <v>225</v>
      </c>
      <c r="C141" s="27">
        <v>42.227417680002723</v>
      </c>
      <c r="D141" s="27">
        <v>42.356834347561922</v>
      </c>
      <c r="E141" s="27">
        <v>42.486250550054173</v>
      </c>
      <c r="F141" s="27">
        <v>42.615666752546439</v>
      </c>
      <c r="G141" s="27">
        <v>42.745082955038683</v>
      </c>
      <c r="J141" s="31">
        <v>64.12</v>
      </c>
      <c r="K141" s="32">
        <v>64.39</v>
      </c>
      <c r="L141" s="32">
        <v>64.67</v>
      </c>
      <c r="M141" s="32">
        <v>64.95</v>
      </c>
      <c r="N141" s="32">
        <v>65.23</v>
      </c>
    </row>
    <row r="142" spans="1:14" ht="14.5" thickBot="1" x14ac:dyDescent="0.35">
      <c r="A142" s="24">
        <v>226</v>
      </c>
      <c r="C142" s="27">
        <v>42.208683615665549</v>
      </c>
      <c r="D142" s="27">
        <v>42.338100283224755</v>
      </c>
      <c r="E142" s="27">
        <v>42.46751648571702</v>
      </c>
      <c r="F142" s="27">
        <v>42.596932688209264</v>
      </c>
      <c r="G142" s="27">
        <v>42.726348890701502</v>
      </c>
      <c r="J142" s="31">
        <v>64.11</v>
      </c>
      <c r="K142" s="32">
        <v>64.39</v>
      </c>
      <c r="L142" s="32">
        <v>64.67</v>
      </c>
      <c r="M142" s="32">
        <v>64.95</v>
      </c>
      <c r="N142" s="32">
        <v>65.22</v>
      </c>
    </row>
    <row r="143" spans="1:14" ht="14.5" thickBot="1" x14ac:dyDescent="0.35">
      <c r="A143" s="24">
        <v>227</v>
      </c>
      <c r="C143" s="27">
        <v>42.190221059507188</v>
      </c>
      <c r="D143" s="27">
        <v>42.319637727066372</v>
      </c>
      <c r="E143" s="27">
        <v>42.44905392955863</v>
      </c>
      <c r="F143" s="27">
        <v>42.578470132050874</v>
      </c>
      <c r="G143" s="27">
        <v>42.707886334543133</v>
      </c>
      <c r="J143" s="31">
        <v>64.099999999999994</v>
      </c>
      <c r="K143" s="32">
        <v>64.38</v>
      </c>
      <c r="L143" s="32">
        <v>64.66</v>
      </c>
      <c r="M143" s="32">
        <v>64.94</v>
      </c>
      <c r="N143" s="32">
        <v>65.22</v>
      </c>
    </row>
    <row r="144" spans="1:14" ht="14.5" thickBot="1" x14ac:dyDescent="0.35">
      <c r="A144" s="24">
        <v>228</v>
      </c>
      <c r="C144" s="27">
        <v>42.172024151638858</v>
      </c>
      <c r="D144" s="27">
        <v>42.301440819198049</v>
      </c>
      <c r="E144" s="27">
        <v>42.430857021690301</v>
      </c>
      <c r="F144" s="27">
        <v>42.560273224182545</v>
      </c>
      <c r="G144" s="27">
        <v>42.689689426674796</v>
      </c>
      <c r="J144" s="31">
        <v>64.099999999999994</v>
      </c>
      <c r="K144" s="32">
        <v>64.38</v>
      </c>
      <c r="L144" s="32">
        <v>64.650000000000006</v>
      </c>
      <c r="M144" s="32">
        <v>64.930000000000007</v>
      </c>
      <c r="N144" s="32">
        <v>65.209999999999994</v>
      </c>
    </row>
    <row r="145" spans="1:14" ht="14.5" thickBot="1" x14ac:dyDescent="0.35">
      <c r="A145" s="24">
        <v>229</v>
      </c>
      <c r="C145" s="27">
        <v>42.154087199597228</v>
      </c>
      <c r="D145" s="27">
        <v>42.283503867156419</v>
      </c>
      <c r="E145" s="27">
        <v>42.412920069648671</v>
      </c>
      <c r="F145" s="27">
        <v>42.542336272140929</v>
      </c>
      <c r="G145" s="27">
        <v>42.671752474633173</v>
      </c>
      <c r="J145" s="31">
        <v>64.09</v>
      </c>
      <c r="K145" s="32">
        <v>64.37</v>
      </c>
      <c r="L145" s="32">
        <v>64.650000000000006</v>
      </c>
      <c r="M145" s="32">
        <v>64.930000000000007</v>
      </c>
      <c r="N145" s="32">
        <v>65.209999999999994</v>
      </c>
    </row>
    <row r="146" spans="1:14" ht="14.5" thickBot="1" x14ac:dyDescent="0.35">
      <c r="A146" s="24">
        <v>230</v>
      </c>
      <c r="C146" s="27">
        <v>42.136404672407238</v>
      </c>
      <c r="D146" s="27">
        <v>42.265821339966458</v>
      </c>
      <c r="E146" s="27">
        <v>42.395237542458695</v>
      </c>
      <c r="F146" s="27">
        <v>42.52465374495096</v>
      </c>
      <c r="G146" s="27">
        <v>42.65406994744319</v>
      </c>
      <c r="J146" s="31">
        <v>64.08</v>
      </c>
      <c r="K146" s="32">
        <v>64.36</v>
      </c>
      <c r="L146" s="32">
        <v>64.64</v>
      </c>
      <c r="M146" s="32">
        <v>64.92</v>
      </c>
      <c r="N146" s="32">
        <v>65.2</v>
      </c>
    </row>
    <row r="147" spans="1:14" ht="14.5" thickBot="1" x14ac:dyDescent="0.35">
      <c r="A147" s="24">
        <v>231</v>
      </c>
      <c r="C147" s="27">
        <v>42.118971194895984</v>
      </c>
      <c r="D147" s="27">
        <v>42.248387862455182</v>
      </c>
      <c r="E147" s="27">
        <v>42.377804064947441</v>
      </c>
      <c r="F147" s="27">
        <v>42.507220267439678</v>
      </c>
      <c r="G147" s="27">
        <v>42.636636469931929</v>
      </c>
      <c r="J147" s="31">
        <v>64.08</v>
      </c>
      <c r="K147" s="32">
        <v>64.36</v>
      </c>
      <c r="L147" s="32">
        <v>64.64</v>
      </c>
      <c r="M147" s="32">
        <v>64.92</v>
      </c>
      <c r="N147" s="32">
        <v>65.19</v>
      </c>
    </row>
    <row r="148" spans="1:14" ht="14.5" thickBot="1" x14ac:dyDescent="0.35">
      <c r="A148" s="24">
        <v>232</v>
      </c>
      <c r="C148" s="27">
        <v>42.101781542245028</v>
      </c>
      <c r="D148" s="27">
        <v>42.231198209804241</v>
      </c>
      <c r="E148" s="27">
        <v>42.360614412296485</v>
      </c>
      <c r="F148" s="27">
        <v>42.490030614788736</v>
      </c>
      <c r="G148" s="27">
        <v>42.619446817280988</v>
      </c>
      <c r="J148" s="31">
        <v>64.069999999999993</v>
      </c>
      <c r="K148" s="32">
        <v>64.349999999999994</v>
      </c>
      <c r="L148" s="32">
        <v>64.63</v>
      </c>
      <c r="M148" s="32">
        <v>64.91</v>
      </c>
      <c r="N148" s="32">
        <v>65.19</v>
      </c>
    </row>
    <row r="149" spans="1:14" ht="14.5" thickBot="1" x14ac:dyDescent="0.35">
      <c r="A149" s="24">
        <v>233</v>
      </c>
      <c r="C149" s="27">
        <v>42.084830634769787</v>
      </c>
      <c r="D149" s="27">
        <v>42.214247302328978</v>
      </c>
      <c r="E149" s="27">
        <v>42.343663504821244</v>
      </c>
      <c r="F149" s="27">
        <v>42.473079707313495</v>
      </c>
      <c r="G149" s="27">
        <v>42.602495909805739</v>
      </c>
      <c r="J149" s="31">
        <v>64.069999999999993</v>
      </c>
      <c r="K149" s="32">
        <v>64.349999999999994</v>
      </c>
      <c r="L149" s="32">
        <v>64.62</v>
      </c>
      <c r="M149" s="32">
        <v>64.900000000000006</v>
      </c>
      <c r="N149" s="32">
        <v>65.180000000000007</v>
      </c>
    </row>
    <row r="150" spans="1:14" ht="14.5" thickBot="1" x14ac:dyDescent="0.35">
      <c r="A150" s="24">
        <v>234</v>
      </c>
      <c r="C150" s="27">
        <v>42.0681135329149</v>
      </c>
      <c r="D150" s="27">
        <v>42.197530200474098</v>
      </c>
      <c r="E150" s="27">
        <v>42.326946402966342</v>
      </c>
      <c r="F150" s="27">
        <v>42.456362605458594</v>
      </c>
      <c r="G150" s="27">
        <v>42.585778807950852</v>
      </c>
      <c r="J150" s="31">
        <v>64.06</v>
      </c>
      <c r="K150" s="32">
        <v>64.34</v>
      </c>
      <c r="L150" s="32">
        <v>64.62</v>
      </c>
      <c r="M150" s="32">
        <v>64.900000000000006</v>
      </c>
      <c r="N150" s="32">
        <v>65.180000000000007</v>
      </c>
    </row>
    <row r="151" spans="1:14" ht="14.5" thickBot="1" x14ac:dyDescent="0.35">
      <c r="A151" s="24">
        <v>235</v>
      </c>
      <c r="C151" s="27">
        <v>42.051625432455275</v>
      </c>
      <c r="D151" s="27">
        <v>42.181042100014473</v>
      </c>
      <c r="E151" s="27">
        <v>42.310458302506717</v>
      </c>
      <c r="F151" s="27">
        <v>42.439874504998976</v>
      </c>
      <c r="G151" s="27">
        <v>42.569290707491227</v>
      </c>
      <c r="J151" s="31">
        <v>64.05</v>
      </c>
      <c r="K151" s="32">
        <v>64.33</v>
      </c>
      <c r="L151" s="32">
        <v>64.61</v>
      </c>
      <c r="M151" s="32">
        <v>64.89</v>
      </c>
      <c r="N151" s="32">
        <v>65.17</v>
      </c>
    </row>
    <row r="152" spans="1:14" ht="14.5" thickBot="1" x14ac:dyDescent="0.35">
      <c r="A152" s="24">
        <v>236</v>
      </c>
      <c r="C152" s="27">
        <v>42.035361659893049</v>
      </c>
      <c r="D152" s="27">
        <v>42.164778327452254</v>
      </c>
      <c r="E152" s="27">
        <v>42.294194529944505</v>
      </c>
      <c r="F152" s="27">
        <v>42.423610732436764</v>
      </c>
      <c r="G152" s="27">
        <v>42.553026934929008</v>
      </c>
      <c r="J152" s="31">
        <v>64.05</v>
      </c>
      <c r="K152" s="32">
        <v>64.33</v>
      </c>
      <c r="L152" s="32">
        <v>64.61</v>
      </c>
      <c r="M152" s="32">
        <v>64.89</v>
      </c>
      <c r="N152" s="32">
        <v>65.16</v>
      </c>
    </row>
    <row r="153" spans="1:14" ht="14.5" thickBot="1" x14ac:dyDescent="0.35">
      <c r="A153" s="24">
        <v>237</v>
      </c>
      <c r="C153" s="27">
        <v>42.019317668041133</v>
      </c>
      <c r="D153" s="27">
        <v>42.148734335600331</v>
      </c>
      <c r="E153" s="27">
        <v>42.278150538092575</v>
      </c>
      <c r="F153" s="27">
        <v>42.407566740584826</v>
      </c>
      <c r="G153" s="27">
        <v>42.536982943077085</v>
      </c>
      <c r="J153" s="31">
        <v>64.040000000000006</v>
      </c>
      <c r="K153" s="32">
        <v>64.319999999999993</v>
      </c>
      <c r="L153" s="32">
        <v>64.599999999999994</v>
      </c>
      <c r="M153" s="32">
        <v>64.88</v>
      </c>
      <c r="N153" s="32">
        <v>65.16</v>
      </c>
    </row>
    <row r="154" spans="1:14" ht="14.5" thickBot="1" x14ac:dyDescent="0.35">
      <c r="A154" s="24">
        <v>238</v>
      </c>
      <c r="C154" s="27">
        <v>42.003489031784554</v>
      </c>
      <c r="D154" s="27">
        <v>42.132905699343745</v>
      </c>
      <c r="E154" s="27">
        <v>42.262321901835996</v>
      </c>
      <c r="F154" s="27">
        <v>42.391738104328248</v>
      </c>
      <c r="G154" s="27">
        <v>42.521154306820506</v>
      </c>
      <c r="J154" s="31">
        <v>64.040000000000006</v>
      </c>
      <c r="K154" s="32">
        <v>64.319999999999993</v>
      </c>
      <c r="L154" s="32">
        <v>64.599999999999994</v>
      </c>
      <c r="M154" s="32">
        <v>64.87</v>
      </c>
      <c r="N154" s="32">
        <v>65.150000000000006</v>
      </c>
    </row>
    <row r="155" spans="1:14" ht="14.5" thickBot="1" x14ac:dyDescent="0.35">
      <c r="A155" s="24">
        <v>239</v>
      </c>
      <c r="C155" s="27">
        <v>41.987871444011382</v>
      </c>
      <c r="D155" s="27">
        <v>42.117288111570588</v>
      </c>
      <c r="E155" s="27">
        <v>42.246704314062839</v>
      </c>
      <c r="F155" s="27">
        <v>42.37612051655509</v>
      </c>
      <c r="G155" s="27">
        <v>42.505536719047342</v>
      </c>
      <c r="J155" s="31">
        <v>64.03</v>
      </c>
      <c r="K155" s="32">
        <v>64.31</v>
      </c>
      <c r="L155" s="32">
        <v>64.59</v>
      </c>
      <c r="M155" s="32">
        <v>64.87</v>
      </c>
      <c r="N155" s="32">
        <v>65.150000000000006</v>
      </c>
    </row>
    <row r="156" spans="1:14" ht="14.5" thickBot="1" x14ac:dyDescent="0.35">
      <c r="A156" s="24">
        <v>240</v>
      </c>
      <c r="C156" s="27">
        <v>41.972460711705423</v>
      </c>
      <c r="D156" s="27">
        <v>42.101877379264621</v>
      </c>
      <c r="E156" s="27">
        <v>42.231293581756873</v>
      </c>
      <c r="F156" s="27">
        <v>42.360709784249124</v>
      </c>
      <c r="G156" s="27">
        <v>42.490125986741376</v>
      </c>
      <c r="J156" s="31">
        <v>64.03</v>
      </c>
      <c r="K156" s="32">
        <v>64.3</v>
      </c>
      <c r="L156" s="32">
        <v>64.58</v>
      </c>
      <c r="M156" s="32">
        <v>64.86</v>
      </c>
      <c r="N156" s="32">
        <v>65.14</v>
      </c>
    </row>
    <row r="157" spans="1:14" ht="14.5" thickBot="1" x14ac:dyDescent="0.35">
      <c r="A157" s="24">
        <v>241</v>
      </c>
      <c r="C157" s="27">
        <v>41.95725275219295</v>
      </c>
      <c r="D157" s="27">
        <v>42.086669419752148</v>
      </c>
      <c r="E157" s="27">
        <v>42.216085622244407</v>
      </c>
      <c r="F157" s="27">
        <v>42.345501824736658</v>
      </c>
      <c r="G157" s="27">
        <v>42.474918027228902</v>
      </c>
      <c r="J157" s="31">
        <v>64.02</v>
      </c>
      <c r="K157" s="32">
        <v>64.3</v>
      </c>
      <c r="L157" s="32">
        <v>64.58</v>
      </c>
      <c r="M157" s="32">
        <v>64.86</v>
      </c>
      <c r="N157" s="32">
        <v>65.14</v>
      </c>
    </row>
    <row r="158" spans="1:14" ht="14.5" thickBot="1" x14ac:dyDescent="0.35">
      <c r="A158" s="24">
        <v>242</v>
      </c>
      <c r="C158" s="27">
        <v>41.942243589536858</v>
      </c>
      <c r="D158" s="27">
        <v>42.071660257096056</v>
      </c>
      <c r="E158" s="27">
        <v>42.201076459588307</v>
      </c>
      <c r="F158" s="27">
        <v>42.330492662080559</v>
      </c>
      <c r="G158" s="27">
        <v>42.45990886457281</v>
      </c>
      <c r="J158" s="31">
        <v>64.010000000000005</v>
      </c>
      <c r="K158" s="32">
        <v>64.290000000000006</v>
      </c>
      <c r="L158" s="32">
        <v>64.569999999999993</v>
      </c>
      <c r="M158" s="32">
        <v>64.849999999999994</v>
      </c>
      <c r="N158" s="32">
        <v>65.13</v>
      </c>
    </row>
    <row r="159" spans="1:14" ht="14.5" thickBot="1" x14ac:dyDescent="0.35">
      <c r="A159" s="24">
        <v>243</v>
      </c>
      <c r="C159" s="27">
        <v>41.92742935107109</v>
      </c>
      <c r="D159" s="27">
        <v>42.056846018630296</v>
      </c>
      <c r="E159" s="27">
        <v>42.18626222112254</v>
      </c>
      <c r="F159" s="27">
        <v>42.315678423614798</v>
      </c>
      <c r="G159" s="27">
        <v>42.445094626107043</v>
      </c>
      <c r="J159" s="31">
        <v>64.010000000000005</v>
      </c>
      <c r="K159" s="32">
        <v>64.290000000000006</v>
      </c>
      <c r="L159" s="32">
        <v>64.569999999999993</v>
      </c>
      <c r="M159" s="32">
        <v>64.849999999999994</v>
      </c>
      <c r="N159" s="32">
        <v>65.13</v>
      </c>
    </row>
    <row r="160" spans="1:14" ht="14.5" thickBot="1" x14ac:dyDescent="0.35">
      <c r="A160" s="24">
        <v>244</v>
      </c>
      <c r="C160" s="27">
        <v>41.912806264069403</v>
      </c>
      <c r="D160" s="27">
        <v>42.042222931628601</v>
      </c>
      <c r="E160" s="27">
        <v>42.171639134120852</v>
      </c>
      <c r="F160" s="27">
        <v>42.301055336613103</v>
      </c>
      <c r="G160" s="27">
        <v>42.430471539105355</v>
      </c>
      <c r="J160" s="31">
        <v>64</v>
      </c>
      <c r="K160" s="32">
        <v>64.28</v>
      </c>
      <c r="L160" s="32">
        <v>64.56</v>
      </c>
      <c r="M160" s="32">
        <v>64.84</v>
      </c>
      <c r="N160" s="32">
        <v>65.12</v>
      </c>
    </row>
    <row r="161" spans="1:14" ht="14.5" thickBot="1" x14ac:dyDescent="0.35">
      <c r="A161" s="24">
        <v>245</v>
      </c>
      <c r="C161" s="27">
        <v>41.898370652542113</v>
      </c>
      <c r="D161" s="27">
        <v>42.027787320101297</v>
      </c>
      <c r="E161" s="27">
        <v>42.157203522593555</v>
      </c>
      <c r="F161" s="27">
        <v>42.286619725085806</v>
      </c>
      <c r="G161" s="27">
        <v>42.416035927578058</v>
      </c>
      <c r="J161" s="31">
        <v>64</v>
      </c>
      <c r="K161" s="32">
        <v>64.28</v>
      </c>
      <c r="L161" s="32">
        <v>64.56</v>
      </c>
      <c r="M161" s="32">
        <v>64.84</v>
      </c>
      <c r="N161" s="32">
        <v>65.11</v>
      </c>
    </row>
    <row r="162" spans="1:14" ht="14.5" thickBot="1" x14ac:dyDescent="0.35">
      <c r="A162" s="24">
        <v>246</v>
      </c>
      <c r="C162" s="27">
        <v>41.884118934155275</v>
      </c>
      <c r="D162" s="27">
        <v>42.013535601714473</v>
      </c>
      <c r="E162" s="27">
        <v>42.142951804206717</v>
      </c>
      <c r="F162" s="27">
        <v>42.272368006698969</v>
      </c>
      <c r="G162" s="27">
        <v>42.40178420919122</v>
      </c>
      <c r="J162" s="31">
        <v>63.99</v>
      </c>
      <c r="K162" s="32">
        <v>64.27</v>
      </c>
      <c r="L162" s="32">
        <v>64.55</v>
      </c>
      <c r="M162" s="32">
        <v>64.83</v>
      </c>
      <c r="N162" s="32">
        <v>65.11</v>
      </c>
    </row>
    <row r="163" spans="1:14" ht="14.5" thickBot="1" x14ac:dyDescent="0.35">
      <c r="A163" s="24">
        <v>247</v>
      </c>
      <c r="C163" s="27">
        <v>41.870047617267005</v>
      </c>
      <c r="D163" s="27">
        <v>41.999464284826196</v>
      </c>
      <c r="E163" s="27">
        <v>42.128880487318455</v>
      </c>
      <c r="F163" s="27">
        <v>42.258296689810706</v>
      </c>
      <c r="G163" s="27">
        <v>42.387712892302964</v>
      </c>
      <c r="J163" s="31">
        <v>63.99</v>
      </c>
      <c r="K163" s="32">
        <v>64.27</v>
      </c>
      <c r="L163" s="32">
        <v>64.55</v>
      </c>
      <c r="M163" s="32">
        <v>64.819999999999993</v>
      </c>
      <c r="N163" s="32">
        <v>65.099999999999994</v>
      </c>
    </row>
    <row r="164" spans="1:14" ht="14.5" thickBot="1" x14ac:dyDescent="0.35">
      <c r="A164" s="24">
        <v>248</v>
      </c>
      <c r="C164" s="27">
        <v>41.856153298075455</v>
      </c>
      <c r="D164" s="27">
        <v>41.985569965634646</v>
      </c>
      <c r="E164" s="27">
        <v>42.114986168126904</v>
      </c>
      <c r="F164" s="27">
        <v>42.244402370619163</v>
      </c>
      <c r="G164" s="27">
        <v>42.373818573111414</v>
      </c>
      <c r="J164" s="31">
        <v>63.98</v>
      </c>
      <c r="K164" s="32">
        <v>64.260000000000005</v>
      </c>
      <c r="L164" s="32">
        <v>64.540000000000006</v>
      </c>
      <c r="M164" s="32">
        <v>64.819999999999993</v>
      </c>
      <c r="N164" s="32">
        <v>65.099999999999994</v>
      </c>
    </row>
    <row r="165" spans="1:14" ht="14.5" thickBot="1" x14ac:dyDescent="0.35">
      <c r="A165" s="24">
        <v>249</v>
      </c>
      <c r="C165" s="27">
        <v>41.8424326578738</v>
      </c>
      <c r="D165" s="27">
        <v>41.971849325432999</v>
      </c>
      <c r="E165" s="27">
        <v>42.101265527925243</v>
      </c>
      <c r="F165" s="27">
        <v>42.230681730417494</v>
      </c>
      <c r="G165" s="27">
        <v>42.360097932909753</v>
      </c>
      <c r="J165" s="31">
        <v>63.98</v>
      </c>
      <c r="K165" s="32">
        <v>64.260000000000005</v>
      </c>
      <c r="L165" s="32">
        <v>64.540000000000006</v>
      </c>
      <c r="M165" s="32">
        <v>64.81</v>
      </c>
      <c r="N165" s="32">
        <v>65.09</v>
      </c>
    </row>
    <row r="166" spans="1:14" ht="14.5" thickBot="1" x14ac:dyDescent="0.35">
      <c r="A166" s="24">
        <v>250</v>
      </c>
      <c r="C166" s="27">
        <v>41.82888246040757</v>
      </c>
      <c r="D166" s="27">
        <v>41.958299127966754</v>
      </c>
      <c r="E166" s="27">
        <v>42.087715330459005</v>
      </c>
      <c r="F166" s="27">
        <v>42.217131532951264</v>
      </c>
      <c r="G166" s="27">
        <v>42.346547735443515</v>
      </c>
      <c r="J166" s="31">
        <v>63.97</v>
      </c>
      <c r="K166" s="32">
        <v>64.25</v>
      </c>
      <c r="L166" s="32">
        <v>64.53</v>
      </c>
      <c r="M166" s="32">
        <v>64.81</v>
      </c>
      <c r="N166" s="32">
        <v>65.09</v>
      </c>
    </row>
    <row r="167" spans="1:14" ht="14.5" thickBot="1" x14ac:dyDescent="0.35">
      <c r="C167" s="27">
        <v>41.815499549329793</v>
      </c>
      <c r="D167" s="27">
        <v>41.944916216888984</v>
      </c>
      <c r="E167" s="27">
        <v>42.074332419381243</v>
      </c>
      <c r="F167" s="27">
        <v>42.203748621873487</v>
      </c>
      <c r="G167" s="27">
        <v>42.333164824365753</v>
      </c>
      <c r="J167" s="31"/>
      <c r="K167" s="32"/>
      <c r="L167" s="32"/>
      <c r="M167" s="32"/>
      <c r="N167" s="32"/>
    </row>
    <row r="168" spans="1:14" ht="14.5" thickBot="1" x14ac:dyDescent="0.35">
      <c r="C168" s="27">
        <v>41.802280845749905</v>
      </c>
      <c r="D168" s="27">
        <v>41.931697513309111</v>
      </c>
      <c r="E168" s="27">
        <v>42.061113715801355</v>
      </c>
      <c r="F168" s="27">
        <v>42.190529918293613</v>
      </c>
      <c r="G168" s="27">
        <v>42.319946120785865</v>
      </c>
      <c r="J168" s="31"/>
      <c r="K168" s="32"/>
      <c r="L168" s="32"/>
      <c r="M168" s="32"/>
      <c r="N168" s="32"/>
    </row>
    <row r="169" spans="1:14" ht="14.5" thickBot="1" x14ac:dyDescent="0.35">
      <c r="C169" s="27">
        <v>41.78922334587223</v>
      </c>
      <c r="D169" s="27">
        <v>41.918640013431428</v>
      </c>
      <c r="E169" s="27">
        <v>42.048056215923687</v>
      </c>
      <c r="F169" s="27">
        <v>42.177472418415931</v>
      </c>
      <c r="G169" s="27">
        <v>42.306888620908182</v>
      </c>
      <c r="J169" s="31"/>
      <c r="K169" s="32"/>
      <c r="L169" s="32"/>
      <c r="M169" s="32"/>
      <c r="N169" s="32"/>
    </row>
    <row r="170" spans="1:14" ht="14.5" thickBot="1" x14ac:dyDescent="0.35">
      <c r="C170" s="27">
        <v>41.776324118720332</v>
      </c>
      <c r="D170" s="27">
        <v>41.905740786279537</v>
      </c>
      <c r="E170" s="27">
        <v>42.035156988771789</v>
      </c>
      <c r="F170" s="27">
        <v>42.16457319126404</v>
      </c>
      <c r="G170" s="27">
        <v>42.293989393756299</v>
      </c>
      <c r="J170" s="31"/>
      <c r="K170" s="32"/>
      <c r="L170" s="32"/>
      <c r="M170" s="32"/>
      <c r="N170" s="32"/>
    </row>
    <row r="171" spans="1:14" ht="14.5" thickBot="1" x14ac:dyDescent="0.35">
      <c r="C171" s="27">
        <v>41.763580303943769</v>
      </c>
      <c r="D171" s="27">
        <v>41.892996971502974</v>
      </c>
      <c r="E171" s="27">
        <v>42.022413173995226</v>
      </c>
      <c r="F171" s="27">
        <v>42.151829376487477</v>
      </c>
      <c r="G171" s="27">
        <v>42.281245578979721</v>
      </c>
      <c r="J171" s="31"/>
      <c r="K171" s="32"/>
      <c r="L171" s="32"/>
      <c r="M171" s="32"/>
      <c r="N171" s="32"/>
    </row>
    <row r="172" spans="1:14" ht="14.5" thickBot="1" x14ac:dyDescent="0.35">
      <c r="C172" s="27">
        <v>41.750989109703454</v>
      </c>
      <c r="D172" s="27">
        <v>41.880405777262645</v>
      </c>
      <c r="E172" s="27">
        <v>42.009821979754904</v>
      </c>
      <c r="F172" s="27">
        <v>42.139238182247155</v>
      </c>
      <c r="G172" s="27">
        <v>42.268654384739399</v>
      </c>
      <c r="J172" s="31"/>
      <c r="K172" s="32"/>
      <c r="L172" s="32"/>
      <c r="M172" s="32"/>
      <c r="N172" s="32"/>
    </row>
    <row r="173" spans="1:14" ht="14.5" thickBot="1" x14ac:dyDescent="0.35">
      <c r="C173" s="27">
        <v>41.738547810632653</v>
      </c>
      <c r="D173" s="27">
        <v>41.867964478191844</v>
      </c>
      <c r="E173" s="27">
        <v>41.997380680684103</v>
      </c>
      <c r="F173" s="27">
        <v>42.126796883176347</v>
      </c>
      <c r="G173" s="27">
        <v>42.256213085668598</v>
      </c>
      <c r="J173" s="31"/>
      <c r="K173" s="32"/>
      <c r="L173" s="32"/>
      <c r="M173" s="32"/>
      <c r="N173" s="32"/>
    </row>
    <row r="174" spans="1:14" ht="14.5" thickBot="1" x14ac:dyDescent="0.35">
      <c r="C174" s="27">
        <v>41.726253745870395</v>
      </c>
      <c r="D174" s="27">
        <v>41.855670413429586</v>
      </c>
      <c r="E174" s="27">
        <v>41.985086615921837</v>
      </c>
      <c r="F174" s="27">
        <v>42.114502818414095</v>
      </c>
      <c r="G174" s="27">
        <v>42.24391902090634</v>
      </c>
      <c r="J174" s="31"/>
      <c r="K174" s="32"/>
      <c r="L174" s="32"/>
      <c r="M174" s="32"/>
      <c r="N174" s="32"/>
    </row>
    <row r="175" spans="1:14" ht="14.5" thickBot="1" x14ac:dyDescent="0.35">
      <c r="C175" s="27">
        <v>41.714104317164157</v>
      </c>
      <c r="D175" s="27">
        <v>41.843520984723348</v>
      </c>
      <c r="E175" s="27">
        <v>41.972937187215607</v>
      </c>
      <c r="F175" s="27">
        <v>42.102353389707858</v>
      </c>
      <c r="G175" s="27">
        <v>42.231769592200102</v>
      </c>
      <c r="J175" s="31"/>
      <c r="K175" s="32"/>
      <c r="L175" s="32"/>
      <c r="M175" s="32"/>
      <c r="N175" s="32"/>
    </row>
    <row r="176" spans="1:14" ht="14.5" thickBot="1" x14ac:dyDescent="0.35">
      <c r="C176" s="27">
        <v>41.702096987039269</v>
      </c>
      <c r="D176" s="27">
        <v>41.831513654598467</v>
      </c>
      <c r="E176" s="27">
        <v>41.960929857090711</v>
      </c>
      <c r="F176" s="27">
        <v>42.09034605958297</v>
      </c>
      <c r="G176" s="27">
        <v>42.219762262075228</v>
      </c>
      <c r="J176" s="31"/>
      <c r="K176" s="32"/>
      <c r="L176" s="32"/>
      <c r="M176" s="32"/>
      <c r="N176" s="32"/>
    </row>
    <row r="177" spans="3:14" ht="14.5" thickBot="1" x14ac:dyDescent="0.35">
      <c r="C177" s="27">
        <v>41.690229277032124</v>
      </c>
      <c r="D177" s="27">
        <v>41.819645944591322</v>
      </c>
      <c r="E177" s="27">
        <v>41.949062147083573</v>
      </c>
      <c r="F177" s="27">
        <v>42.078478349575825</v>
      </c>
      <c r="G177" s="27">
        <v>42.207894552068076</v>
      </c>
      <c r="J177" s="31"/>
      <c r="K177" s="32"/>
      <c r="L177" s="32"/>
      <c r="M177" s="32"/>
      <c r="N177" s="32"/>
    </row>
    <row r="178" spans="3:14" ht="14.5" thickBot="1" x14ac:dyDescent="0.35">
      <c r="C178" s="27">
        <v>41.6784987659846</v>
      </c>
      <c r="D178" s="27">
        <v>41.807915433543798</v>
      </c>
      <c r="E178" s="27">
        <v>41.937331636036042</v>
      </c>
      <c r="F178" s="27">
        <v>42.066747838528308</v>
      </c>
      <c r="G178" s="27">
        <v>42.196164041020552</v>
      </c>
      <c r="J178" s="31"/>
      <c r="K178" s="32"/>
      <c r="L178" s="32"/>
      <c r="M178" s="32"/>
      <c r="N178" s="32"/>
    </row>
    <row r="179" spans="3:14" ht="14.5" thickBot="1" x14ac:dyDescent="0.35">
      <c r="C179" s="27">
        <v>41.66690308839739</v>
      </c>
      <c r="D179" s="27">
        <v>41.796319755956574</v>
      </c>
      <c r="E179" s="27">
        <v>41.925735958448826</v>
      </c>
      <c r="F179" s="27">
        <v>42.055152160941084</v>
      </c>
      <c r="G179" s="27">
        <v>42.184568363433335</v>
      </c>
      <c r="J179" s="31"/>
      <c r="K179" s="32"/>
      <c r="L179" s="32"/>
      <c r="M179" s="32"/>
      <c r="N179" s="32"/>
    </row>
    <row r="180" spans="3:14" ht="14.5" thickBot="1" x14ac:dyDescent="0.35">
      <c r="C180" s="27">
        <v>41.655439932839755</v>
      </c>
      <c r="D180" s="27">
        <v>41.784856600398946</v>
      </c>
      <c r="E180" s="27">
        <v>41.914272802891198</v>
      </c>
      <c r="F180" s="27">
        <v>42.043689005383456</v>
      </c>
      <c r="G180" s="27">
        <v>42.1731052078757</v>
      </c>
      <c r="J180" s="31"/>
      <c r="K180" s="32"/>
      <c r="L180" s="32"/>
      <c r="M180" s="32"/>
      <c r="N180" s="32"/>
    </row>
    <row r="181" spans="3:14" ht="14.5" thickBot="1" x14ac:dyDescent="0.35">
      <c r="C181" s="27">
        <v>41.644107040413445</v>
      </c>
      <c r="D181" s="27">
        <v>41.773523707972636</v>
      </c>
      <c r="E181" s="27">
        <v>41.90293991046488</v>
      </c>
      <c r="F181" s="27">
        <v>42.032356112957139</v>
      </c>
      <c r="G181" s="27">
        <v>42.16177231544939</v>
      </c>
      <c r="J181" s="31"/>
      <c r="K181" s="32"/>
      <c r="L181" s="32"/>
      <c r="M181" s="32"/>
      <c r="N181" s="32"/>
    </row>
    <row r="182" spans="3:14" ht="14.5" thickBot="1" x14ac:dyDescent="0.35">
      <c r="C182" s="27">
        <v>41.632902203268792</v>
      </c>
      <c r="D182" s="27">
        <v>41.762318870827983</v>
      </c>
      <c r="E182" s="27">
        <v>41.891735073320234</v>
      </c>
      <c r="F182" s="27">
        <v>42.021151275812485</v>
      </c>
      <c r="G182" s="27">
        <v>42.150567478304744</v>
      </c>
      <c r="J182" s="31"/>
      <c r="K182" s="32"/>
      <c r="L182" s="32"/>
      <c r="M182" s="32"/>
      <c r="N182" s="32"/>
    </row>
    <row r="183" spans="3:14" ht="14.5" thickBot="1" x14ac:dyDescent="0.35">
      <c r="C183" s="27">
        <v>41.621823263170704</v>
      </c>
      <c r="D183" s="27">
        <v>41.751239930729895</v>
      </c>
      <c r="E183" s="27">
        <v>41.880656133222146</v>
      </c>
      <c r="F183" s="27">
        <v>42.010072335714398</v>
      </c>
      <c r="G183" s="27">
        <v>42.139488538206649</v>
      </c>
      <c r="J183" s="31"/>
      <c r="K183" s="32"/>
      <c r="L183" s="32"/>
      <c r="M183" s="32"/>
      <c r="N183" s="32"/>
    </row>
    <row r="184" spans="3:14" ht="14.5" thickBot="1" x14ac:dyDescent="0.35">
      <c r="C184" s="27">
        <v>41.610868110112818</v>
      </c>
      <c r="D184" s="27">
        <v>41.740284777672017</v>
      </c>
      <c r="E184" s="27">
        <v>41.869700980164268</v>
      </c>
      <c r="F184" s="27">
        <v>41.999117182656519</v>
      </c>
      <c r="G184" s="27">
        <v>42.128533385148764</v>
      </c>
      <c r="J184" s="31"/>
      <c r="K184" s="32"/>
      <c r="L184" s="32"/>
      <c r="M184" s="32"/>
      <c r="N184" s="32"/>
    </row>
    <row r="185" spans="3:14" ht="14.5" thickBot="1" x14ac:dyDescent="0.35">
      <c r="C185" s="27">
        <v>41.600034680977807</v>
      </c>
      <c r="D185" s="27">
        <v>41.729451348536998</v>
      </c>
      <c r="E185" s="27">
        <v>41.858867551029249</v>
      </c>
      <c r="F185" s="27">
        <v>41.988283753521507</v>
      </c>
      <c r="G185" s="27">
        <v>42.117699956013759</v>
      </c>
      <c r="J185" s="31"/>
      <c r="K185" s="32"/>
      <c r="L185" s="32"/>
      <c r="M185" s="32"/>
      <c r="N185" s="32"/>
    </row>
    <row r="186" spans="3:14" ht="14.5" thickBot="1" x14ac:dyDescent="0.35">
      <c r="C186" s="27">
        <v>41.58932095824207</v>
      </c>
      <c r="D186" s="27">
        <v>41.718737625801268</v>
      </c>
      <c r="E186" s="27">
        <v>41.848153828293519</v>
      </c>
      <c r="F186" s="27">
        <v>41.977570030785763</v>
      </c>
      <c r="G186" s="27">
        <v>42.106986233278022</v>
      </c>
      <c r="J186" s="31"/>
      <c r="K186" s="32"/>
      <c r="L186" s="32"/>
      <c r="M186" s="32"/>
      <c r="N186" s="32"/>
    </row>
    <row r="187" spans="3:14" ht="14.5" thickBot="1" x14ac:dyDescent="0.35">
      <c r="C187" s="27">
        <v>41.578724968723208</v>
      </c>
      <c r="D187" s="27">
        <v>41.708141636282406</v>
      </c>
      <c r="E187" s="27">
        <v>41.837557838774657</v>
      </c>
      <c r="F187" s="27">
        <v>41.966974041266901</v>
      </c>
      <c r="G187" s="27">
        <v>42.09639024375916</v>
      </c>
      <c r="J187" s="31"/>
      <c r="K187" s="32"/>
      <c r="L187" s="32"/>
      <c r="M187" s="32"/>
      <c r="N187" s="32"/>
    </row>
    <row r="188" spans="3:14" ht="14.5" thickBot="1" x14ac:dyDescent="0.35">
      <c r="C188" s="27">
        <v>41.568244782368495</v>
      </c>
      <c r="D188" s="27">
        <v>41.697661449927686</v>
      </c>
      <c r="E188" s="27">
        <v>41.827077652419945</v>
      </c>
      <c r="F188" s="27">
        <v>41.956493854912196</v>
      </c>
      <c r="G188" s="27">
        <v>42.085910057404448</v>
      </c>
      <c r="J188" s="31"/>
      <c r="K188" s="32"/>
      <c r="L188" s="32"/>
      <c r="M188" s="32"/>
      <c r="N188" s="32"/>
    </row>
    <row r="189" spans="3:14" ht="14.5" thickBot="1" x14ac:dyDescent="0.35">
      <c r="C189" s="27">
        <v>41.557878511082848</v>
      </c>
      <c r="D189" s="27">
        <v>41.687295178642046</v>
      </c>
      <c r="E189" s="27">
        <v>41.816711381134297</v>
      </c>
      <c r="F189" s="27">
        <v>41.946127583626549</v>
      </c>
      <c r="G189" s="27">
        <v>42.075543786118793</v>
      </c>
      <c r="J189" s="31"/>
      <c r="K189" s="32"/>
      <c r="L189" s="32"/>
      <c r="M189" s="32"/>
      <c r="N189" s="32"/>
    </row>
    <row r="190" spans="3:14" ht="14.5" thickBot="1" x14ac:dyDescent="0.35">
      <c r="C190" s="27">
        <v>41.547624307594887</v>
      </c>
      <c r="D190" s="27">
        <v>41.677040975154078</v>
      </c>
      <c r="E190" s="27">
        <v>41.80645717764633</v>
      </c>
      <c r="F190" s="27">
        <v>41.935873380138588</v>
      </c>
      <c r="G190" s="27">
        <v>42.06528958263084</v>
      </c>
      <c r="J190" s="31"/>
      <c r="K190" s="32"/>
      <c r="L190" s="32"/>
      <c r="M190" s="32"/>
      <c r="N190" s="32"/>
    </row>
    <row r="191" spans="3:14" ht="14.5" thickBot="1" x14ac:dyDescent="0.35">
      <c r="C191" s="27">
        <v>41.537480364359482</v>
      </c>
      <c r="D191" s="27">
        <v>41.66689703191868</v>
      </c>
      <c r="E191" s="27">
        <v>41.796313234410945</v>
      </c>
      <c r="F191" s="27">
        <v>41.92572943690319</v>
      </c>
      <c r="G191" s="27">
        <v>42.055145639395434</v>
      </c>
      <c r="J191" s="31"/>
      <c r="K191" s="32"/>
      <c r="L191" s="32"/>
      <c r="M191" s="32"/>
      <c r="N191" s="32"/>
    </row>
    <row r="192" spans="3:14" ht="14.5" thickBot="1" x14ac:dyDescent="0.35">
      <c r="C192" s="27">
        <v>41.527444912495589</v>
      </c>
      <c r="D192" s="27">
        <v>41.65686158005478</v>
      </c>
      <c r="E192" s="27">
        <v>41.786277782547032</v>
      </c>
      <c r="F192" s="27">
        <v>41.915693985039283</v>
      </c>
      <c r="G192" s="27">
        <v>42.045110187531535</v>
      </c>
      <c r="J192" s="31"/>
      <c r="K192" s="32"/>
      <c r="L192" s="32"/>
      <c r="M192" s="32"/>
      <c r="N192" s="32"/>
    </row>
    <row r="193" spans="3:14" ht="14.5" thickBot="1" x14ac:dyDescent="0.35">
      <c r="C193" s="27">
        <v>41.517516220757884</v>
      </c>
      <c r="D193" s="27">
        <v>41.646932888317089</v>
      </c>
      <c r="E193" s="27">
        <v>41.77634909080934</v>
      </c>
      <c r="F193" s="27">
        <v>41.905765293301585</v>
      </c>
      <c r="G193" s="27">
        <v>42.03518149579385</v>
      </c>
      <c r="J193" s="31"/>
      <c r="K193" s="32"/>
      <c r="L193" s="32"/>
      <c r="M193" s="32"/>
      <c r="N193" s="32"/>
    </row>
    <row r="194" spans="3:14" ht="14.5" thickBot="1" x14ac:dyDescent="0.35">
      <c r="C194" s="27">
        <v>41.50769259454124</v>
      </c>
      <c r="D194" s="27">
        <v>41.637109262100431</v>
      </c>
      <c r="E194" s="27">
        <v>41.766525464592675</v>
      </c>
      <c r="F194" s="27">
        <v>41.895941667084934</v>
      </c>
      <c r="G194" s="27">
        <v>42.025357869577185</v>
      </c>
      <c r="J194" s="31"/>
      <c r="K194" s="32"/>
      <c r="L194" s="32"/>
      <c r="M194" s="32"/>
      <c r="N194" s="32"/>
    </row>
    <row r="195" spans="3:14" ht="14.5" thickBot="1" x14ac:dyDescent="0.35">
      <c r="C195" s="27">
        <v>41.497972374916344</v>
      </c>
      <c r="D195" s="27">
        <v>41.627389042475535</v>
      </c>
      <c r="E195" s="27">
        <v>41.756805244967786</v>
      </c>
      <c r="F195" s="27">
        <v>41.886221447460031</v>
      </c>
      <c r="G195" s="27">
        <v>42.015637649952296</v>
      </c>
      <c r="J195" s="31"/>
      <c r="K195" s="32"/>
      <c r="L195" s="32"/>
      <c r="M195" s="32"/>
      <c r="N195" s="32"/>
    </row>
    <row r="196" spans="3:14" ht="14.5" thickBot="1" x14ac:dyDescent="0.35">
      <c r="C196" s="27">
        <v>41.488353937695877</v>
      </c>
      <c r="D196" s="27">
        <v>41.617770605255082</v>
      </c>
      <c r="E196" s="27">
        <v>41.747186807747326</v>
      </c>
      <c r="F196" s="27">
        <v>41.876603010239577</v>
      </c>
      <c r="G196" s="27">
        <v>42.006019212731836</v>
      </c>
      <c r="J196" s="31"/>
      <c r="K196" s="32"/>
      <c r="L196" s="32"/>
      <c r="M196" s="32"/>
      <c r="N196" s="32"/>
    </row>
    <row r="197" spans="3:14" ht="14.5" thickBot="1" x14ac:dyDescent="0.35">
      <c r="C197" s="27">
        <v>41.478835692529799</v>
      </c>
      <c r="D197" s="27">
        <v>41.608252360088997</v>
      </c>
      <c r="E197" s="27">
        <v>41.737668562581256</v>
      </c>
      <c r="F197" s="27">
        <v>41.867084765073507</v>
      </c>
      <c r="G197" s="27">
        <v>41.996500967565751</v>
      </c>
      <c r="J197" s="31"/>
      <c r="K197" s="32"/>
      <c r="L197" s="32"/>
      <c r="M197" s="32"/>
      <c r="N197" s="32"/>
    </row>
    <row r="198" spans="3:14" ht="14.5" thickBot="1" x14ac:dyDescent="0.35">
      <c r="C198" s="27">
        <v>41.469416082028665</v>
      </c>
      <c r="D198" s="27">
        <v>41.598832749587864</v>
      </c>
      <c r="E198" s="27">
        <v>41.728248952080108</v>
      </c>
      <c r="F198" s="27">
        <v>41.857665154572373</v>
      </c>
      <c r="G198" s="27">
        <v>41.987081357064618</v>
      </c>
      <c r="J198" s="31"/>
      <c r="K198" s="32"/>
      <c r="L198" s="32"/>
      <c r="M198" s="32"/>
      <c r="N198" s="32"/>
    </row>
    <row r="199" spans="3:14" ht="14.5" thickBot="1" x14ac:dyDescent="0.35">
      <c r="C199" s="27">
        <v>41.46009358091414</v>
      </c>
      <c r="D199" s="27">
        <v>41.589510248473331</v>
      </c>
      <c r="E199" s="27">
        <v>41.718926450965583</v>
      </c>
      <c r="F199" s="27">
        <v>41.848342653457827</v>
      </c>
      <c r="G199" s="27">
        <v>41.977758855950086</v>
      </c>
      <c r="J199" s="31"/>
      <c r="K199" s="32"/>
      <c r="L199" s="32"/>
      <c r="M199" s="32"/>
      <c r="N199" s="32"/>
    </row>
    <row r="200" spans="3:14" ht="14.5" thickBot="1" x14ac:dyDescent="0.35">
      <c r="C200" s="27">
        <v>41.450866695195657</v>
      </c>
      <c r="D200" s="27">
        <v>41.580283362754848</v>
      </c>
      <c r="E200" s="27">
        <v>41.709699565247099</v>
      </c>
      <c r="F200" s="27">
        <v>41.839115767739358</v>
      </c>
      <c r="G200" s="27">
        <v>41.968531970231609</v>
      </c>
      <c r="J200" s="31"/>
      <c r="K200" s="32"/>
      <c r="L200" s="32"/>
      <c r="M200" s="32"/>
      <c r="N200" s="32"/>
    </row>
    <row r="201" spans="3:14" ht="14.5" thickBot="1" x14ac:dyDescent="0.35">
      <c r="C201" s="27">
        <v>41.441733961372265</v>
      </c>
      <c r="D201" s="27">
        <v>41.571150628931456</v>
      </c>
      <c r="E201" s="27">
        <v>41.700566831423707</v>
      </c>
      <c r="F201" s="27">
        <v>41.829983033915958</v>
      </c>
      <c r="G201" s="27">
        <v>41.95939923640821</v>
      </c>
      <c r="J201" s="31"/>
      <c r="K201" s="32"/>
      <c r="L201" s="32"/>
      <c r="M201" s="32"/>
      <c r="N201" s="32"/>
    </row>
    <row r="202" spans="3:14" ht="14.5" thickBot="1" x14ac:dyDescent="0.35">
      <c r="C202" s="27">
        <v>41.432693945658741</v>
      </c>
      <c r="D202" s="27">
        <v>41.562110613217946</v>
      </c>
      <c r="E202" s="27">
        <v>41.691526815710191</v>
      </c>
      <c r="F202" s="27">
        <v>41.820943018202449</v>
      </c>
      <c r="G202" s="27">
        <v>41.950359220694693</v>
      </c>
      <c r="J202" s="31"/>
      <c r="K202" s="32"/>
      <c r="L202" s="32"/>
      <c r="M202" s="32"/>
      <c r="N202" s="32"/>
    </row>
    <row r="203" spans="3:14" ht="14.5" thickBot="1" x14ac:dyDescent="0.35">
      <c r="C203" s="27">
        <v>41.42374524323526</v>
      </c>
      <c r="D203" s="27">
        <v>41.553161910794451</v>
      </c>
      <c r="E203" s="27">
        <v>41.682578113286709</v>
      </c>
      <c r="F203" s="27">
        <v>41.811994315778954</v>
      </c>
      <c r="G203" s="27">
        <v>41.941410518271212</v>
      </c>
      <c r="J203" s="31"/>
      <c r="K203" s="32"/>
      <c r="L203" s="32"/>
      <c r="M203" s="32"/>
      <c r="N203" s="32"/>
    </row>
    <row r="204" spans="3:14" ht="14.5" thickBot="1" x14ac:dyDescent="0.35">
      <c r="C204" s="27">
        <v>41.414886477519559</v>
      </c>
      <c r="D204" s="27">
        <v>41.544303145078764</v>
      </c>
      <c r="E204" s="27">
        <v>41.673719347571016</v>
      </c>
      <c r="F204" s="27">
        <v>41.803135550063253</v>
      </c>
      <c r="G204" s="27">
        <v>41.932551752555511</v>
      </c>
      <c r="J204" s="31"/>
      <c r="K204" s="32"/>
      <c r="L204" s="32"/>
      <c r="M204" s="32"/>
      <c r="N204" s="32"/>
    </row>
    <row r="205" spans="3:14" ht="14.5" thickBot="1" x14ac:dyDescent="0.35">
      <c r="C205" s="27">
        <v>41.406116299461011</v>
      </c>
      <c r="D205" s="27">
        <v>41.535532967020202</v>
      </c>
      <c r="E205" s="27">
        <v>41.664949169512454</v>
      </c>
      <c r="F205" s="27">
        <v>41.794365372004705</v>
      </c>
      <c r="G205" s="27">
        <v>41.923781574496964</v>
      </c>
      <c r="J205" s="31"/>
      <c r="K205" s="32"/>
      <c r="L205" s="32"/>
      <c r="M205" s="32"/>
      <c r="N205" s="32"/>
    </row>
    <row r="206" spans="3:14" ht="14.5" thickBot="1" x14ac:dyDescent="0.35">
      <c r="C206" s="27">
        <v>41.397433386855788</v>
      </c>
      <c r="D206" s="27">
        <v>41.526850054414986</v>
      </c>
      <c r="E206" s="27">
        <v>41.65626625690723</v>
      </c>
      <c r="F206" s="27">
        <v>41.785682459399482</v>
      </c>
      <c r="G206" s="27">
        <v>41.915098661891733</v>
      </c>
      <c r="J206" s="31"/>
      <c r="K206" s="32"/>
      <c r="L206" s="32"/>
      <c r="M206" s="32"/>
      <c r="N206" s="32"/>
    </row>
    <row r="207" spans="3:14" ht="14.5" thickBot="1" x14ac:dyDescent="0.35">
      <c r="C207" s="27">
        <v>41.38883644368228</v>
      </c>
      <c r="D207" s="27">
        <v>41.518253111241485</v>
      </c>
      <c r="E207" s="27">
        <v>41.647669313733729</v>
      </c>
      <c r="F207" s="27">
        <v>41.777085516225988</v>
      </c>
      <c r="G207" s="27">
        <v>41.906501718718239</v>
      </c>
      <c r="J207" s="31"/>
      <c r="K207" s="32"/>
      <c r="L207" s="32"/>
      <c r="M207" s="32"/>
      <c r="N207" s="32"/>
    </row>
    <row r="208" spans="3:14" ht="14.5" thickBot="1" x14ac:dyDescent="0.35">
      <c r="C208" s="27">
        <v>41.380324199456318</v>
      </c>
      <c r="D208" s="27">
        <v>41.509740867015502</v>
      </c>
      <c r="E208" s="27">
        <v>41.63915706950776</v>
      </c>
      <c r="F208" s="27">
        <v>41.768573272000005</v>
      </c>
      <c r="G208" s="27">
        <v>41.89798947449227</v>
      </c>
      <c r="J208" s="31"/>
      <c r="K208" s="32"/>
      <c r="L208" s="32"/>
      <c r="M208" s="32"/>
      <c r="N208" s="32"/>
    </row>
    <row r="209" spans="3:14" ht="14.5" thickBot="1" x14ac:dyDescent="0.35">
      <c r="C209" s="27">
        <v>41.371895408605099</v>
      </c>
      <c r="D209" s="27">
        <v>41.50131207616429</v>
      </c>
      <c r="E209" s="27">
        <v>41.630728278656541</v>
      </c>
      <c r="F209" s="27">
        <v>41.760144481148799</v>
      </c>
      <c r="G209" s="27">
        <v>41.889560683641051</v>
      </c>
      <c r="J209" s="31"/>
      <c r="K209" s="32"/>
      <c r="L209" s="32"/>
      <c r="M209" s="32"/>
      <c r="N209" s="32"/>
    </row>
    <row r="210" spans="3:14" ht="14.5" thickBot="1" x14ac:dyDescent="0.35">
      <c r="C210" s="27">
        <v>41.363548849859768</v>
      </c>
      <c r="D210" s="27">
        <v>41.492965517418959</v>
      </c>
      <c r="E210" s="27">
        <v>41.622381719911203</v>
      </c>
      <c r="F210" s="27">
        <v>41.751797922403455</v>
      </c>
      <c r="G210" s="27">
        <v>41.881214124895706</v>
      </c>
      <c r="J210" s="31"/>
      <c r="K210" s="32"/>
      <c r="L210" s="32"/>
      <c r="M210" s="32"/>
      <c r="N210" s="32"/>
    </row>
    <row r="211" spans="3:14" ht="14.5" thickBot="1" x14ac:dyDescent="0.35">
      <c r="C211" s="27">
        <v>41.35528332566534</v>
      </c>
      <c r="D211" s="27">
        <v>41.484699993224531</v>
      </c>
      <c r="E211" s="27">
        <v>41.614116195716782</v>
      </c>
      <c r="F211" s="27">
        <v>41.743532398209041</v>
      </c>
      <c r="G211" s="27">
        <v>41.872948600701285</v>
      </c>
      <c r="J211" s="31"/>
      <c r="K211" s="32"/>
      <c r="L211" s="32"/>
      <c r="M211" s="32"/>
      <c r="N211" s="32"/>
    </row>
    <row r="212" spans="3:14" ht="14.5" thickBot="1" x14ac:dyDescent="0.35">
      <c r="C212" s="27">
        <v>41.347097661608068</v>
      </c>
      <c r="D212" s="27">
        <v>41.476514329167252</v>
      </c>
      <c r="E212" s="27">
        <v>41.605930531659517</v>
      </c>
      <c r="F212" s="27">
        <v>41.735346734151761</v>
      </c>
      <c r="G212" s="27">
        <v>41.86476293664402</v>
      </c>
      <c r="J212" s="31"/>
      <c r="K212" s="32"/>
      <c r="L212" s="32"/>
      <c r="M212" s="32"/>
      <c r="N212" s="32"/>
    </row>
    <row r="213" spans="3:14" ht="14.5" thickBot="1" x14ac:dyDescent="0.35">
      <c r="C213" s="27">
        <v>41.338990705859032</v>
      </c>
      <c r="D213" s="27">
        <v>41.468407373418231</v>
      </c>
      <c r="E213" s="27">
        <v>41.597823575910475</v>
      </c>
      <c r="F213" s="27">
        <v>41.727239778402733</v>
      </c>
      <c r="G213" s="27">
        <v>41.856655980894978</v>
      </c>
      <c r="J213" s="31"/>
      <c r="K213" s="32"/>
      <c r="L213" s="32"/>
      <c r="M213" s="32"/>
      <c r="N213" s="32"/>
    </row>
    <row r="214" spans="3:14" ht="14.5" thickBot="1" x14ac:dyDescent="0.35">
      <c r="C214" s="27">
        <v>41.330961328633919</v>
      </c>
      <c r="D214" s="27">
        <v>41.460377996193117</v>
      </c>
      <c r="E214" s="27">
        <v>41.589794198685368</v>
      </c>
      <c r="F214" s="27">
        <v>41.719210401177627</v>
      </c>
      <c r="G214" s="27">
        <v>41.848626603669871</v>
      </c>
      <c r="J214" s="31"/>
      <c r="K214" s="32"/>
      <c r="L214" s="32"/>
      <c r="M214" s="32"/>
      <c r="N214" s="32"/>
    </row>
    <row r="215" spans="3:14" ht="14.5" thickBot="1" x14ac:dyDescent="0.35">
      <c r="C215" s="27">
        <v>41.323008421668092</v>
      </c>
      <c r="D215" s="27">
        <v>41.452425089227283</v>
      </c>
      <c r="E215" s="27">
        <v>41.581841291719527</v>
      </c>
      <c r="F215" s="27">
        <v>41.711257494211772</v>
      </c>
      <c r="G215" s="27">
        <v>41.840673696704037</v>
      </c>
      <c r="J215" s="31"/>
      <c r="K215" s="32"/>
      <c r="L215" s="32"/>
      <c r="M215" s="32"/>
      <c r="N215" s="32"/>
    </row>
    <row r="216" spans="3:14" ht="14.5" thickBot="1" x14ac:dyDescent="0.35">
      <c r="C216" s="27">
        <v>41.315130897706666</v>
      </c>
      <c r="D216" s="27">
        <v>41.444547565265871</v>
      </c>
      <c r="E216" s="27">
        <v>41.57396376775813</v>
      </c>
      <c r="F216" s="27">
        <v>41.703379970250374</v>
      </c>
      <c r="G216" s="27">
        <v>41.832796172742626</v>
      </c>
      <c r="J216" s="31"/>
      <c r="K216" s="32"/>
      <c r="L216" s="32"/>
      <c r="M216" s="32"/>
      <c r="N216" s="32"/>
    </row>
    <row r="217" spans="3:14" ht="14.5" thickBot="1" x14ac:dyDescent="0.35">
      <c r="C217" s="27">
        <v>41.307327690009053</v>
      </c>
      <c r="D217" s="27">
        <v>41.436744357568237</v>
      </c>
      <c r="E217" s="27">
        <v>41.566160560060496</v>
      </c>
      <c r="F217" s="27">
        <v>41.695576762552747</v>
      </c>
      <c r="G217" s="27">
        <v>41.824992965045013</v>
      </c>
      <c r="J217" s="31"/>
      <c r="K217" s="32"/>
      <c r="L217" s="32"/>
      <c r="M217" s="32"/>
      <c r="N217" s="32"/>
    </row>
    <row r="218" spans="3:14" ht="14.5" thickBot="1" x14ac:dyDescent="0.35">
      <c r="C218" s="27">
        <v>41.299597751867267</v>
      </c>
      <c r="D218" s="27">
        <v>41.429014419426466</v>
      </c>
      <c r="E218" s="27">
        <v>41.558430621918717</v>
      </c>
      <c r="F218" s="27">
        <v>41.687846824410968</v>
      </c>
      <c r="G218" s="27">
        <v>41.81726302690322</v>
      </c>
      <c r="J218" s="31"/>
      <c r="K218" s="32"/>
      <c r="L218" s="32"/>
      <c r="M218" s="32"/>
      <c r="N218" s="32"/>
    </row>
    <row r="219" spans="3:14" ht="14.5" thickBot="1" x14ac:dyDescent="0.35">
      <c r="C219" s="27">
        <v>41.291940056138031</v>
      </c>
      <c r="D219" s="27">
        <v>41.42135672369723</v>
      </c>
      <c r="E219" s="27">
        <v>41.550772926189488</v>
      </c>
      <c r="F219" s="27">
        <v>41.680189128681732</v>
      </c>
      <c r="G219" s="27">
        <v>41.809605331173991</v>
      </c>
      <c r="J219" s="31"/>
      <c r="K219" s="32"/>
      <c r="L219" s="32"/>
      <c r="M219" s="32"/>
      <c r="N219" s="32"/>
    </row>
    <row r="220" spans="3:14" ht="14.5" thickBot="1" x14ac:dyDescent="0.35">
      <c r="C220" s="27">
        <v>41.28435359478766</v>
      </c>
      <c r="D220" s="27">
        <v>41.413770262346858</v>
      </c>
      <c r="E220" s="27">
        <v>41.54318646483911</v>
      </c>
      <c r="F220" s="27">
        <v>41.672602667331368</v>
      </c>
      <c r="G220" s="27">
        <v>41.80201886982362</v>
      </c>
      <c r="J220" s="31"/>
      <c r="K220" s="32"/>
      <c r="L220" s="32"/>
      <c r="M220" s="32"/>
      <c r="N220" s="32"/>
    </row>
    <row r="221" spans="3:14" ht="14.5" thickBot="1" x14ac:dyDescent="0.35">
      <c r="C221" s="27">
        <v>41.276837378449805</v>
      </c>
      <c r="D221" s="27">
        <v>41.406254046009003</v>
      </c>
      <c r="E221" s="27">
        <v>41.535670248501255</v>
      </c>
      <c r="F221" s="27">
        <v>41.665086450993506</v>
      </c>
      <c r="G221" s="27">
        <v>41.794502653485765</v>
      </c>
      <c r="J221" s="31"/>
      <c r="K221" s="32"/>
      <c r="L221" s="32"/>
      <c r="M221" s="32"/>
      <c r="N221" s="32"/>
    </row>
    <row r="222" spans="3:14" ht="14.5" thickBot="1" x14ac:dyDescent="0.35">
      <c r="C222" s="27">
        <v>41.269390435995241</v>
      </c>
      <c r="D222" s="27">
        <v>41.398807103554446</v>
      </c>
      <c r="E222" s="27">
        <v>41.528223306046691</v>
      </c>
      <c r="F222" s="27">
        <v>41.657639508538949</v>
      </c>
      <c r="G222" s="27">
        <v>41.787055711031194</v>
      </c>
      <c r="J222" s="31"/>
      <c r="K222" s="32"/>
      <c r="L222" s="32"/>
      <c r="M222" s="32"/>
      <c r="N222" s="32"/>
    </row>
    <row r="223" spans="3:14" ht="14.5" thickBot="1" x14ac:dyDescent="0.35">
      <c r="C223" s="27">
        <v>41.262011814113656</v>
      </c>
      <c r="D223" s="27">
        <v>41.391428481672854</v>
      </c>
      <c r="E223" s="27">
        <v>41.520844684165105</v>
      </c>
      <c r="F223" s="27">
        <v>41.650260886657357</v>
      </c>
      <c r="G223" s="27">
        <v>41.779677089149615</v>
      </c>
      <c r="J223" s="31"/>
      <c r="K223" s="32"/>
      <c r="L223" s="32"/>
      <c r="M223" s="32"/>
      <c r="N223" s="32"/>
    </row>
    <row r="224" spans="3:14" ht="14.5" thickBot="1" x14ac:dyDescent="0.35">
      <c r="C224" s="27">
        <v>41.254700576906792</v>
      </c>
      <c r="D224" s="27">
        <v>41.384117244465983</v>
      </c>
      <c r="E224" s="27">
        <v>41.513533446958235</v>
      </c>
      <c r="F224" s="27">
        <v>41.642949649450486</v>
      </c>
      <c r="G224" s="27">
        <v>41.772365851942737</v>
      </c>
      <c r="J224" s="31"/>
      <c r="K224" s="32"/>
      <c r="L224" s="32"/>
      <c r="M224" s="32"/>
      <c r="N224" s="32"/>
    </row>
    <row r="225" spans="3:14" ht="14.5" thickBot="1" x14ac:dyDescent="0.35">
      <c r="C225" s="27">
        <v>41.247455805492727</v>
      </c>
      <c r="D225" s="27">
        <v>41.376872473051918</v>
      </c>
      <c r="E225" s="27">
        <v>41.50628867554417</v>
      </c>
      <c r="F225" s="27">
        <v>41.635704878036428</v>
      </c>
      <c r="G225" s="27">
        <v>41.765121080528672</v>
      </c>
      <c r="J225" s="31"/>
      <c r="K225" s="32"/>
      <c r="L225" s="32"/>
      <c r="M225" s="32"/>
      <c r="N225" s="32"/>
    </row>
    <row r="226" spans="3:14" ht="14.5" thickBot="1" x14ac:dyDescent="0.35">
      <c r="C226" s="27">
        <v>41.240276597620856</v>
      </c>
      <c r="D226" s="27">
        <v>41.369693265180054</v>
      </c>
      <c r="E226" s="27">
        <v>41.499109467672305</v>
      </c>
      <c r="F226" s="27">
        <v>41.628525670164557</v>
      </c>
      <c r="G226" s="27">
        <v>41.757941872656801</v>
      </c>
      <c r="J226" s="31"/>
      <c r="K226" s="32"/>
      <c r="L226" s="32"/>
      <c r="M226" s="32"/>
      <c r="N226" s="32"/>
    </row>
    <row r="227" spans="3:14" ht="14.5" thickBot="1" x14ac:dyDescent="0.35">
      <c r="C227" s="27">
        <v>41.233162067297378</v>
      </c>
      <c r="D227" s="27">
        <v>41.362578734856577</v>
      </c>
      <c r="E227" s="27">
        <v>41.491994937348821</v>
      </c>
      <c r="F227" s="27">
        <v>41.621411139841086</v>
      </c>
      <c r="G227" s="27">
        <v>41.750827342333338</v>
      </c>
      <c r="J227" s="31"/>
      <c r="K227" s="32"/>
      <c r="L227" s="32"/>
      <c r="M227" s="32"/>
      <c r="N227" s="32"/>
    </row>
    <row r="228" spans="3:14" ht="14.5" thickBot="1" x14ac:dyDescent="0.35">
      <c r="C228" s="27">
        <v>41.226111344420751</v>
      </c>
      <c r="D228" s="27">
        <v>41.355528011979956</v>
      </c>
      <c r="E228" s="27">
        <v>41.484944214472208</v>
      </c>
      <c r="F228" s="27">
        <v>41.614360416964445</v>
      </c>
      <c r="G228" s="27">
        <v>41.743776619456703</v>
      </c>
      <c r="J228" s="31"/>
      <c r="K228" s="32"/>
      <c r="L228" s="32"/>
      <c r="M228" s="32"/>
      <c r="N228" s="32"/>
    </row>
    <row r="229" spans="3:14" ht="14.5" thickBot="1" x14ac:dyDescent="0.35">
      <c r="C229" s="27">
        <v>41.219123574426952</v>
      </c>
      <c r="D229" s="27">
        <v>41.348540241986143</v>
      </c>
      <c r="E229" s="27">
        <v>41.477956444478401</v>
      </c>
      <c r="F229" s="27">
        <v>41.607372646970653</v>
      </c>
      <c r="G229" s="27">
        <v>41.736788849462904</v>
      </c>
      <c r="J229" s="31"/>
      <c r="K229" s="32"/>
      <c r="L229" s="32"/>
      <c r="M229" s="32"/>
      <c r="N229" s="32"/>
    </row>
    <row r="230" spans="3:14" ht="14.5" thickBot="1" x14ac:dyDescent="0.35">
      <c r="C230" s="27">
        <v>41.212197917944216</v>
      </c>
      <c r="D230" s="27">
        <v>41.341614585503415</v>
      </c>
      <c r="E230" s="27">
        <v>41.471030787995666</v>
      </c>
      <c r="F230" s="27">
        <v>41.600446990487917</v>
      </c>
      <c r="G230" s="27">
        <v>41.729863192980169</v>
      </c>
      <c r="J230" s="31"/>
      <c r="K230" s="32"/>
      <c r="L230" s="32"/>
      <c r="M230" s="32"/>
      <c r="N230" s="32"/>
    </row>
    <row r="231" spans="3:14" ht="14.5" thickBot="1" x14ac:dyDescent="0.35">
      <c r="C231" s="27">
        <v>41.205333550456885</v>
      </c>
      <c r="D231" s="27">
        <v>41.33475021801609</v>
      </c>
      <c r="E231" s="27">
        <v>41.464166420508334</v>
      </c>
      <c r="F231" s="27">
        <v>41.5935826230006</v>
      </c>
      <c r="G231" s="27">
        <v>41.722998825492844</v>
      </c>
      <c r="J231" s="31"/>
      <c r="K231" s="32"/>
      <c r="L231" s="32"/>
      <c r="M231" s="32"/>
      <c r="N231" s="32"/>
    </row>
    <row r="232" spans="3:14" ht="14.5" thickBot="1" x14ac:dyDescent="0.35">
      <c r="C232" s="27">
        <v>41.19852966197827</v>
      </c>
      <c r="D232" s="27">
        <v>41.327946329537461</v>
      </c>
      <c r="E232" s="27">
        <v>41.457362532029713</v>
      </c>
      <c r="F232" s="27">
        <v>41.586778734521971</v>
      </c>
      <c r="G232" s="27">
        <v>41.716194937014222</v>
      </c>
      <c r="J232" s="31"/>
      <c r="K232" s="32"/>
      <c r="L232" s="32"/>
      <c r="M232" s="32"/>
      <c r="N232" s="32"/>
    </row>
    <row r="233" spans="3:14" ht="14.5" thickBot="1" x14ac:dyDescent="0.35">
      <c r="C233" s="27">
        <v>41.191785456731914</v>
      </c>
      <c r="D233" s="27">
        <v>41.321202124291119</v>
      </c>
      <c r="E233" s="27">
        <v>41.450618326783363</v>
      </c>
      <c r="F233" s="27">
        <v>41.580034529275622</v>
      </c>
      <c r="G233" s="27">
        <v>41.709450731767873</v>
      </c>
      <c r="J233" s="31"/>
      <c r="K233" s="32"/>
      <c r="L233" s="32"/>
      <c r="M233" s="32"/>
      <c r="N233" s="32"/>
    </row>
    <row r="234" spans="3:14" ht="14.5" thickBot="1" x14ac:dyDescent="0.35">
      <c r="C234" s="27">
        <v>41.185100152841414</v>
      </c>
      <c r="D234" s="27">
        <v>41.314516820400613</v>
      </c>
      <c r="E234" s="27">
        <v>41.443933022892871</v>
      </c>
      <c r="F234" s="27">
        <v>41.57334922538513</v>
      </c>
      <c r="G234" s="27">
        <v>41.702765427877374</v>
      </c>
      <c r="J234" s="31"/>
      <c r="K234" s="32"/>
      <c r="L234" s="32"/>
      <c r="M234" s="32"/>
      <c r="N234" s="32"/>
    </row>
    <row r="235" spans="3:14" ht="14.5" thickBot="1" x14ac:dyDescent="0.35">
      <c r="C235" s="27">
        <v>41.178472982028246</v>
      </c>
      <c r="D235" s="27">
        <v>41.307889649587445</v>
      </c>
      <c r="E235" s="27">
        <v>41.437305852079689</v>
      </c>
      <c r="F235" s="27">
        <v>41.566722054571954</v>
      </c>
      <c r="G235" s="27">
        <v>41.696138257064192</v>
      </c>
      <c r="J235" s="31"/>
      <c r="K235" s="32"/>
      <c r="L235" s="32"/>
      <c r="M235" s="32"/>
      <c r="N235" s="32"/>
    </row>
    <row r="236" spans="3:14" ht="14.5" thickBot="1" x14ac:dyDescent="0.35">
      <c r="C236" s="27">
        <v>41.171903189317341</v>
      </c>
      <c r="D236" s="27">
        <v>41.301319856876539</v>
      </c>
      <c r="E236" s="27">
        <v>41.43073605936879</v>
      </c>
      <c r="F236" s="27">
        <v>41.560152261861035</v>
      </c>
      <c r="G236" s="27">
        <v>41.689568464353293</v>
      </c>
      <c r="J236" s="31"/>
      <c r="K236" s="32"/>
      <c r="L236" s="32"/>
      <c r="M236" s="32"/>
      <c r="N236" s="32"/>
    </row>
    <row r="237" spans="3:14" ht="14.5" thickBot="1" x14ac:dyDescent="0.35">
      <c r="C237" s="27">
        <v>41.165390032750501</v>
      </c>
      <c r="D237" s="27">
        <v>41.294806700309692</v>
      </c>
      <c r="E237" s="27">
        <v>41.424222902801951</v>
      </c>
      <c r="F237" s="27">
        <v>41.553639105294202</v>
      </c>
      <c r="G237" s="27">
        <v>41.683055307786461</v>
      </c>
      <c r="J237" s="31"/>
      <c r="K237" s="32"/>
      <c r="L237" s="32"/>
      <c r="M237" s="32"/>
      <c r="N237" s="32"/>
    </row>
    <row r="238" spans="3:14" ht="14.5" thickBot="1" x14ac:dyDescent="0.35">
      <c r="C238" s="27">
        <v>41.158932783106977</v>
      </c>
      <c r="D238" s="27">
        <v>41.288349450666175</v>
      </c>
      <c r="E238" s="27">
        <v>41.417765653158419</v>
      </c>
      <c r="F238" s="27">
        <v>41.547181855650678</v>
      </c>
      <c r="G238" s="27">
        <v>41.676598058142922</v>
      </c>
      <c r="J238" s="31"/>
      <c r="K238" s="32"/>
      <c r="L238" s="32"/>
      <c r="M238" s="32"/>
      <c r="N238" s="32"/>
    </row>
    <row r="239" spans="3:14" ht="14.5" thickBot="1" x14ac:dyDescent="0.35">
      <c r="C239" s="27">
        <v>41.152530723631351</v>
      </c>
      <c r="D239" s="27">
        <v>41.281947391190549</v>
      </c>
      <c r="E239" s="27">
        <v>41.411363593682808</v>
      </c>
      <c r="F239" s="27">
        <v>41.540779796175052</v>
      </c>
      <c r="G239" s="27">
        <v>41.670195998667303</v>
      </c>
      <c r="J239" s="31"/>
      <c r="K239" s="32"/>
      <c r="L239" s="32"/>
      <c r="M239" s="32"/>
      <c r="N239" s="32"/>
    </row>
    <row r="240" spans="3:14" ht="14.5" thickBot="1" x14ac:dyDescent="0.35">
      <c r="C240" s="27">
        <v>41.146183149768284</v>
      </c>
      <c r="D240" s="27">
        <v>41.275599817327475</v>
      </c>
      <c r="E240" s="27">
        <v>41.405016019819726</v>
      </c>
      <c r="F240" s="27">
        <v>41.534432222311985</v>
      </c>
      <c r="G240" s="27">
        <v>41.663848424804236</v>
      </c>
      <c r="J240" s="31"/>
      <c r="K240" s="32"/>
      <c r="L240" s="32"/>
      <c r="M240" s="32"/>
      <c r="N240" s="32"/>
    </row>
    <row r="241" spans="3:14" ht="14.5" thickBot="1" x14ac:dyDescent="0.35">
      <c r="C241" s="27">
        <v>41.139889368904043</v>
      </c>
      <c r="D241" s="27">
        <v>41.269306036463242</v>
      </c>
      <c r="E241" s="27">
        <v>41.398722238955493</v>
      </c>
      <c r="F241" s="27">
        <v>41.528138441447751</v>
      </c>
      <c r="G241" s="27">
        <v>41.657554643939996</v>
      </c>
      <c r="J241" s="31"/>
      <c r="K241" s="32"/>
      <c r="L241" s="32"/>
      <c r="M241" s="32"/>
      <c r="N241" s="32"/>
    </row>
    <row r="242" spans="3:14" ht="14.5" thickBot="1" x14ac:dyDescent="0.35">
      <c r="C242" s="27">
        <v>41.133648700114627</v>
      </c>
      <c r="D242" s="27">
        <v>41.263065367673818</v>
      </c>
      <c r="E242" s="27">
        <v>41.392481570166069</v>
      </c>
      <c r="F242" s="27">
        <v>41.52189777265832</v>
      </c>
      <c r="G242" s="27">
        <v>41.651313975150572</v>
      </c>
      <c r="J242" s="31"/>
      <c r="K242" s="32"/>
      <c r="L242" s="32"/>
      <c r="M242" s="32"/>
      <c r="N242" s="32"/>
    </row>
    <row r="243" spans="3:14" ht="14.5" thickBot="1" x14ac:dyDescent="0.35">
      <c r="C243" s="27">
        <v>41.127460473920067</v>
      </c>
      <c r="D243" s="27">
        <v>41.256877141479265</v>
      </c>
      <c r="E243" s="27">
        <v>41.386293343971509</v>
      </c>
      <c r="F243" s="27">
        <v>41.515709546463768</v>
      </c>
      <c r="G243" s="27">
        <v>41.645125748956026</v>
      </c>
      <c r="J243" s="31"/>
      <c r="K243" s="32"/>
      <c r="L243" s="32"/>
      <c r="M243" s="32"/>
      <c r="N243" s="32"/>
    </row>
    <row r="244" spans="3:14" ht="14.5" thickBot="1" x14ac:dyDescent="0.35">
      <c r="C244" s="27">
        <v>41.121324032045131</v>
      </c>
      <c r="D244" s="27">
        <v>41.250740699604329</v>
      </c>
      <c r="E244" s="27">
        <v>41.380156902096573</v>
      </c>
      <c r="F244" s="27">
        <v>41.509573104588824</v>
      </c>
      <c r="G244" s="27">
        <v>41.638989307081076</v>
      </c>
      <c r="J244" s="31"/>
      <c r="K244" s="32"/>
      <c r="L244" s="32"/>
      <c r="M244" s="32"/>
      <c r="N244" s="32"/>
    </row>
    <row r="245" spans="3:14" ht="14.5" thickBot="1" x14ac:dyDescent="0.35">
      <c r="C245" s="27">
        <v>41.115238727185812</v>
      </c>
      <c r="D245" s="27">
        <v>41.244655394745003</v>
      </c>
      <c r="E245" s="27">
        <v>41.374071597237261</v>
      </c>
      <c r="F245" s="27">
        <v>41.503487799729513</v>
      </c>
      <c r="G245" s="27">
        <v>41.632904002221771</v>
      </c>
      <c r="J245" s="31"/>
      <c r="K245" s="32"/>
      <c r="L245" s="32"/>
      <c r="M245" s="32"/>
      <c r="N245" s="32"/>
    </row>
    <row r="246" spans="3:14" ht="14.5" thickBot="1" x14ac:dyDescent="0.35">
      <c r="C246" s="27">
        <v>41.109203922781766</v>
      </c>
      <c r="D246" s="27">
        <v>41.238620590340965</v>
      </c>
      <c r="E246" s="27">
        <v>41.368036792833209</v>
      </c>
      <c r="F246" s="27">
        <v>41.497452995325474</v>
      </c>
      <c r="G246" s="27">
        <v>41.626869197817719</v>
      </c>
      <c r="J246" s="31"/>
      <c r="K246" s="32"/>
      <c r="L246" s="32"/>
      <c r="M246" s="32"/>
      <c r="N246" s="32"/>
    </row>
    <row r="247" spans="3:14" ht="14.5" thickBot="1" x14ac:dyDescent="0.35">
      <c r="C247" s="27">
        <v>41.103218992794275</v>
      </c>
      <c r="D247" s="27">
        <v>41.232635660353466</v>
      </c>
      <c r="E247" s="27">
        <v>41.362051862845732</v>
      </c>
      <c r="F247" s="27">
        <v>41.491468065337983</v>
      </c>
      <c r="G247" s="27">
        <v>41.620884267830235</v>
      </c>
      <c r="J247" s="31"/>
      <c r="K247" s="32"/>
      <c r="L247" s="32"/>
      <c r="M247" s="32"/>
      <c r="N247" s="32"/>
    </row>
    <row r="248" spans="3:14" ht="14.5" thickBot="1" x14ac:dyDescent="0.35">
      <c r="C248" s="27">
        <v>41.097283321489812</v>
      </c>
      <c r="D248" s="27">
        <v>41.226699989049003</v>
      </c>
      <c r="E248" s="27">
        <v>41.356116191541261</v>
      </c>
      <c r="F248" s="27">
        <v>41.485532394033505</v>
      </c>
      <c r="G248" s="27">
        <v>41.614948596525771</v>
      </c>
      <c r="J248" s="31"/>
      <c r="K248" s="32"/>
      <c r="L248" s="32"/>
      <c r="M248" s="32"/>
      <c r="N248" s="32"/>
    </row>
    <row r="249" spans="3:14" ht="14.5" thickBot="1" x14ac:dyDescent="0.35">
      <c r="C249" s="27">
        <v>41.091396303228827</v>
      </c>
      <c r="D249" s="27">
        <v>41.22081297078801</v>
      </c>
      <c r="E249" s="27">
        <v>41.350229173280276</v>
      </c>
      <c r="F249" s="27">
        <v>41.479645375772527</v>
      </c>
      <c r="G249" s="27">
        <v>41.609061578264786</v>
      </c>
      <c r="J249" s="31"/>
      <c r="K249" s="32"/>
      <c r="L249" s="32"/>
      <c r="M249" s="32"/>
      <c r="N249" s="32"/>
    </row>
    <row r="250" spans="3:14" ht="14.5" thickBot="1" x14ac:dyDescent="0.35">
      <c r="C250" s="27">
        <v>41.085557342259776</v>
      </c>
      <c r="D250" s="27">
        <v>41.214974009818981</v>
      </c>
      <c r="E250" s="27">
        <v>41.344390212311218</v>
      </c>
      <c r="F250" s="27">
        <v>41.473806414803477</v>
      </c>
      <c r="G250" s="27">
        <v>41.603222617295728</v>
      </c>
      <c r="J250" s="31"/>
      <c r="K250" s="32"/>
      <c r="L250" s="32"/>
      <c r="M250" s="32"/>
      <c r="N250" s="32"/>
    </row>
    <row r="251" spans="3:14" ht="14.5" thickBot="1" x14ac:dyDescent="0.35">
      <c r="C251" s="27">
        <v>41.079765852518115</v>
      </c>
      <c r="D251" s="27">
        <v>41.209182520077299</v>
      </c>
      <c r="E251" s="27">
        <v>41.338598722569557</v>
      </c>
      <c r="F251" s="27">
        <v>41.468014925061816</v>
      </c>
      <c r="G251" s="27">
        <v>41.59743112755406</v>
      </c>
      <c r="J251" s="31"/>
      <c r="K251" s="32"/>
      <c r="L251" s="32"/>
      <c r="M251" s="32"/>
      <c r="N251" s="32"/>
    </row>
    <row r="252" spans="3:14" ht="14.5" thickBot="1" x14ac:dyDescent="0.35">
      <c r="C252" s="27">
        <v>41.074021257430218</v>
      </c>
      <c r="D252" s="27">
        <v>41.203437924989416</v>
      </c>
      <c r="E252" s="27">
        <v>41.332854127481674</v>
      </c>
      <c r="F252" s="27">
        <v>41.462270329973926</v>
      </c>
      <c r="G252" s="27">
        <v>41.591686532466177</v>
      </c>
      <c r="J252" s="31"/>
      <c r="K252" s="32"/>
      <c r="L252" s="32"/>
      <c r="M252" s="32"/>
      <c r="N252" s="32"/>
    </row>
    <row r="253" spans="3:14" ht="14.5" thickBot="1" x14ac:dyDescent="0.35">
      <c r="C253" s="27">
        <v>41.068322989722077</v>
      </c>
      <c r="D253" s="27">
        <v>41.197739657281268</v>
      </c>
      <c r="E253" s="27">
        <v>41.327155859773526</v>
      </c>
      <c r="F253" s="27">
        <v>41.456572062265778</v>
      </c>
      <c r="G253" s="27">
        <v>41.585988264758022</v>
      </c>
      <c r="J253" s="31"/>
      <c r="K253" s="32"/>
      <c r="L253" s="32"/>
      <c r="M253" s="32"/>
      <c r="N253" s="32"/>
    </row>
    <row r="254" spans="3:14" ht="14.5" thickBot="1" x14ac:dyDescent="0.35">
      <c r="C254" s="27">
        <v>41.062670491232467</v>
      </c>
      <c r="D254" s="27">
        <v>41.192087158791665</v>
      </c>
      <c r="E254" s="27">
        <v>41.321503361283916</v>
      </c>
      <c r="F254" s="27">
        <v>41.450919563776168</v>
      </c>
      <c r="G254" s="27">
        <v>41.580335766268419</v>
      </c>
      <c r="J254" s="31"/>
      <c r="K254" s="32"/>
      <c r="L254" s="32"/>
      <c r="M254" s="32"/>
      <c r="N254" s="32"/>
    </row>
    <row r="255" spans="3:14" ht="14.5" thickBot="1" x14ac:dyDescent="0.35">
      <c r="C255" s="27">
        <v>41.057063212730782</v>
      </c>
      <c r="D255" s="27">
        <v>41.186479880289966</v>
      </c>
      <c r="E255" s="27">
        <v>41.315896082782231</v>
      </c>
      <c r="F255" s="27">
        <v>41.445312285274476</v>
      </c>
      <c r="G255" s="27">
        <v>41.574728487766727</v>
      </c>
      <c r="J255" s="31"/>
      <c r="K255" s="32"/>
      <c r="L255" s="32"/>
      <c r="M255" s="32"/>
      <c r="N255" s="32"/>
    </row>
  </sheetData>
  <sheetProtection selectLockedCells="1" selectUnlockedCell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Kostenaufschlüsselung</vt:lpstr>
      <vt:lpstr>Rohdaten</vt:lpstr>
      <vt:lpstr>Kostenaufschlüsselung!Drucktitel</vt:lpstr>
      <vt:lpstr>Spaltentitel1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Kaufmann Philipp</dc:creator>
  <cp:lastModifiedBy>Kaufmann Philipp</cp:lastModifiedBy>
  <dcterms:created xsi:type="dcterms:W3CDTF">2017-05-19T06:02:09Z</dcterms:created>
  <dcterms:modified xsi:type="dcterms:W3CDTF">2023-05-09T14:08:14Z</dcterms:modified>
</cp:coreProperties>
</file>